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A klasse" sheetId="1" r:id="rId1"/>
    <sheet name="B klasse" sheetId="2" r:id="rId2"/>
    <sheet name="C klasse" sheetId="3" r:id="rId3"/>
    <sheet name="D klasse" sheetId="4" r:id="rId4"/>
    <sheet name="E klasse" sheetId="5" r:id="rId5"/>
    <sheet name="F klasse" sheetId="6" r:id="rId6"/>
  </sheets>
  <definedNames>
    <definedName name="_xlnm.Print_Area" localSheetId="0">'A klasse'!$A$1:$H$42</definedName>
    <definedName name="_xlnm.Print_Area" localSheetId="1">'B klasse'!$A$1:$H$43</definedName>
    <definedName name="_xlnm.Print_Area" localSheetId="2">'C klasse'!$A$1:$H$42</definedName>
    <definedName name="_xlnm.Print_Area" localSheetId="3">'D klasse'!$A$1:$H$44</definedName>
    <definedName name="_xlnm.Print_Area" localSheetId="4">'E klasse'!$A$1:$H$44</definedName>
    <definedName name="_xlnm.Print_Area" localSheetId="5">'F klasse'!$A$1:$H$46</definedName>
  </definedNames>
  <calcPr fullCalcOnLoad="1"/>
</workbook>
</file>

<file path=xl/sharedStrings.xml><?xml version="1.0" encoding="utf-8"?>
<sst xmlns="http://schemas.openxmlformats.org/spreadsheetml/2006/main" count="364" uniqueCount="135">
  <si>
    <t>Te spelen wedstrijden :</t>
  </si>
  <si>
    <t>Wed.</t>
  </si>
  <si>
    <t>Teams</t>
  </si>
  <si>
    <t>Stand</t>
  </si>
  <si>
    <t>Uitslag</t>
  </si>
  <si>
    <t>Uitslagen gespeelde wedstrijden:</t>
  </si>
  <si>
    <t>Klasse</t>
  </si>
  <si>
    <t>Punten</t>
  </si>
  <si>
    <t>De Zwaan 1</t>
  </si>
  <si>
    <t>KOT Vorden 2</t>
  </si>
  <si>
    <t>KOT Vorden 1</t>
  </si>
  <si>
    <t>Excelsior 1</t>
  </si>
  <si>
    <t>IJsselstrand 1</t>
  </si>
  <si>
    <t>-</t>
  </si>
  <si>
    <t xml:space="preserve"> </t>
  </si>
  <si>
    <t>BVO 2</t>
  </si>
  <si>
    <t>Heezen 1</t>
  </si>
  <si>
    <t>KOT Vorden 4</t>
  </si>
  <si>
    <t>Den Elter 1</t>
  </si>
  <si>
    <t>De Zwaan 2</t>
  </si>
  <si>
    <t>BVO 1</t>
  </si>
  <si>
    <t>Ons Genoegen 1</t>
  </si>
  <si>
    <t>KOT Vorden 3</t>
  </si>
  <si>
    <t>B</t>
  </si>
  <si>
    <t>Ons Genoegen 2</t>
  </si>
  <si>
    <t>Ons Genoegen 3</t>
  </si>
  <si>
    <t>KOT Vorden 5</t>
  </si>
  <si>
    <t>IJsselstrand 2</t>
  </si>
  <si>
    <t>De Zwaan 3</t>
  </si>
  <si>
    <t>C</t>
  </si>
  <si>
    <t>De Egel 1</t>
  </si>
  <si>
    <t>KOT Vorden 6</t>
  </si>
  <si>
    <t>De Zwaan 5</t>
  </si>
  <si>
    <t>Ons Genoegen 4</t>
  </si>
  <si>
    <t>D</t>
  </si>
  <si>
    <t>Excelsior 3</t>
  </si>
  <si>
    <t>De Veldhoek 1</t>
  </si>
  <si>
    <t>E</t>
  </si>
  <si>
    <t>Kings-Place 1</t>
  </si>
  <si>
    <t>'t Hessenhuus 2</t>
  </si>
  <si>
    <t>Kings-Place 3</t>
  </si>
  <si>
    <t>Kulturhus 1</t>
  </si>
  <si>
    <t>De Dames 1</t>
  </si>
  <si>
    <t>'t Hessenhuus 3</t>
  </si>
  <si>
    <t>D.B.B. 3</t>
  </si>
  <si>
    <t>D.B.B. 2</t>
  </si>
  <si>
    <t>Kings-Place 2</t>
  </si>
  <si>
    <t>Kings-Place 4</t>
  </si>
  <si>
    <t>De Pelikaan 1</t>
  </si>
  <si>
    <t>Kings-Place 5</t>
  </si>
  <si>
    <t>'t Hessenhuus 4</t>
  </si>
  <si>
    <t>'t Gilde Café 1</t>
  </si>
  <si>
    <t>F</t>
  </si>
  <si>
    <t>'t Hessenhuus 5</t>
  </si>
  <si>
    <t>'t Gilde Café 3</t>
  </si>
  <si>
    <t>'t Gilde Café 4</t>
  </si>
  <si>
    <t>'t Hessenhuus 7</t>
  </si>
  <si>
    <t>De Egel 2</t>
  </si>
  <si>
    <t>'t Hessenhuus 6</t>
  </si>
  <si>
    <t>KOT Vorden 7</t>
  </si>
  <si>
    <t>De Zwaan 4</t>
  </si>
  <si>
    <t>Tremethe 1</t>
  </si>
  <si>
    <t>De Zwaan 6</t>
  </si>
  <si>
    <t>Seven Steenen 1</t>
  </si>
  <si>
    <t>KOT Wichm 1</t>
  </si>
  <si>
    <t>Seven Steenen 2</t>
  </si>
  <si>
    <t>Seven Steenen 3</t>
  </si>
  <si>
    <t>KOT Wichm 3</t>
  </si>
  <si>
    <t>Seven Steenen 4</t>
  </si>
  <si>
    <t>KOT Vorden 8</t>
  </si>
  <si>
    <t>KOT Vorden 9</t>
  </si>
  <si>
    <t>'t Gilde Café 5</t>
  </si>
  <si>
    <t>'t Hessenhuus 8</t>
  </si>
  <si>
    <t>KOT Vorden 10</t>
  </si>
  <si>
    <t>Excelsior 2</t>
  </si>
  <si>
    <t>Concordia '54 1</t>
  </si>
  <si>
    <t>De Lindeboom 2</t>
  </si>
  <si>
    <t>De Lindeboom 1</t>
  </si>
  <si>
    <t>KOT Wichm 2</t>
  </si>
  <si>
    <t>Bijzonderheden: nieuw gemiddelde na 5 wedstrijden</t>
  </si>
  <si>
    <t>Bijzonderheden: nieuw gemiddelde na 5 wedstrijden.</t>
  </si>
  <si>
    <t>Kings Place 1</t>
  </si>
  <si>
    <t>Kot Vorden 3</t>
  </si>
  <si>
    <t>Kings Place 4</t>
  </si>
  <si>
    <t>Ijsselstrand 1</t>
  </si>
  <si>
    <t>Kings place 5</t>
  </si>
  <si>
    <t>DBB 3</t>
  </si>
  <si>
    <t>Hessenhuus 4</t>
  </si>
  <si>
    <t>KOT Wichmond 1</t>
  </si>
  <si>
    <t>KOT Wichmond 2</t>
  </si>
  <si>
    <t>Kings Place 3</t>
  </si>
  <si>
    <t>3 wed</t>
  </si>
  <si>
    <t>Gilde Cafe 3</t>
  </si>
  <si>
    <t>Hessenhuus 7</t>
  </si>
  <si>
    <t>Hessenhuus 5</t>
  </si>
  <si>
    <t>DBB 2</t>
  </si>
  <si>
    <t>Hessenhuus 8</t>
  </si>
  <si>
    <t>KOT Wichmond 3</t>
  </si>
  <si>
    <t>Gilde cafe 4</t>
  </si>
  <si>
    <t>Hessenhuus 6</t>
  </si>
  <si>
    <t>Gilde cafe 5</t>
  </si>
  <si>
    <t>SPELEN MET 3 PERSONEN</t>
  </si>
  <si>
    <t>A</t>
  </si>
  <si>
    <t>Voor 1 Juli de teams opgeven voor seizoen 2022-2023</t>
  </si>
  <si>
    <t>Ronde 13</t>
  </si>
  <si>
    <t>25-04-22 / 01-05-22</t>
  </si>
  <si>
    <t>niet gespeeld, gemiddelde genomen</t>
  </si>
  <si>
    <t>de Zwaan</t>
  </si>
  <si>
    <t>Kampioen</t>
  </si>
  <si>
    <t>Seizoen 2021-2022</t>
  </si>
  <si>
    <t>KOT VORDEN 10</t>
  </si>
  <si>
    <t>MAXIMAAL 30 PUNTEN HALEN, HIER TELT DE LAATSTE SPELER NIET MEE</t>
  </si>
  <si>
    <t>ZOALS AFGESPROKEN.</t>
  </si>
  <si>
    <t>KINGS PLACE 5,    -8 PUNTEN</t>
  </si>
  <si>
    <t>EXCELSIOR 1,     -10 PUNTEN</t>
  </si>
  <si>
    <t>SEVEN STEENEN 3,     -10 PUNTEN</t>
  </si>
  <si>
    <t>SEVEN STEENEN 2</t>
  </si>
  <si>
    <t>HEEZEN 1,     -10 PUNTEN</t>
  </si>
  <si>
    <t>KOT VORDEN 4,     -7 PUNTEN</t>
  </si>
  <si>
    <t>DE ZWAAN 5,     -8 PUNTEN</t>
  </si>
  <si>
    <t>DE LINDEBOOM 1,     -8 PUNTEN</t>
  </si>
  <si>
    <t>KINGS PLACE 3,     -8 PUNTEN</t>
  </si>
  <si>
    <t>HESSEHUUS 5,     -10 PUNTEN</t>
  </si>
  <si>
    <t>DE VELDHOEK 1,     -9 PUNTEN</t>
  </si>
  <si>
    <t>HESSENHUUS 6,     -18 PUNTEN IVM 2X VRIJ GEWEEST IN DE 3 RONDEN</t>
  </si>
  <si>
    <t>GILDE CAFE 4,     -10 PUNTEN</t>
  </si>
  <si>
    <t>VRIJE TEAMS RONDE 14,15 EN 16 KUNNEN DE LAATSTE WEDSTRIJD MAAR</t>
  </si>
  <si>
    <t>niet compleet gespeeld, gemiddelde genomen</t>
  </si>
  <si>
    <t>KOT VORDEN 4</t>
  </si>
  <si>
    <t>KULTURHUS 1,     -6 PUNTEN</t>
  </si>
  <si>
    <t>DE LINDEBOOM 1 IJSSELSTRAND 2</t>
  </si>
  <si>
    <t>ONS GENOEGEN 3,    -6 PUNTEN</t>
  </si>
  <si>
    <t xml:space="preserve"> 'T GILDE CAFE 3</t>
  </si>
  <si>
    <t>KOT VORDEN 5  ONS GENOEGEN 4</t>
  </si>
  <si>
    <t>DE ZWAAN 6,     -10 PUNTEN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</si>
</sst>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F800]dddd\,\ mmmm\ dd\,\ yyyy"/>
    <numFmt numFmtId="174" formatCode="[$-413]d\ mmmm\ yyyy;@"/>
    <numFmt numFmtId="175" formatCode="[$-413]d/mmm/yyyy;@"/>
    <numFmt numFmtId="176" formatCode="d/mm/yy;@"/>
    <numFmt numFmtId="177" formatCode="dd/mm/yyyy"/>
    <numFmt numFmtId="178" formatCode="mmm/yyyy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  <numFmt numFmtId="183" formatCode="dd/mm/yy;@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7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sz val="8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2"/>
      <color indexed="63"/>
      <name val="Verdana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11"/>
      <color indexed="8"/>
      <name val="Verdana"/>
      <family val="2"/>
    </font>
    <font>
      <b/>
      <i/>
      <sz val="9"/>
      <color indexed="8"/>
      <name val="Verdana"/>
      <family val="2"/>
    </font>
    <font>
      <b/>
      <sz val="36"/>
      <color indexed="8"/>
      <name val="Verdana"/>
      <family val="2"/>
    </font>
    <font>
      <b/>
      <sz val="10"/>
      <color indexed="10"/>
      <name val="Verdana"/>
      <family val="2"/>
    </font>
    <font>
      <b/>
      <sz val="2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2"/>
      <color rgb="FF333333"/>
      <name val="Verdana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color theme="1"/>
      <name val="Verdana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36"/>
      <color theme="1"/>
      <name val="Verdana"/>
      <family val="2"/>
    </font>
    <font>
      <b/>
      <sz val="10"/>
      <color rgb="FFFF0000"/>
      <name val="Verdana"/>
      <family val="2"/>
    </font>
    <font>
      <b/>
      <sz val="26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17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9" fillId="31" borderId="7" applyNumberFormat="0" applyFont="0" applyAlignment="0" applyProtection="0"/>
    <xf numFmtId="0" fontId="52" fillId="32" borderId="0" applyNumberFormat="0" applyBorder="0" applyAlignment="0" applyProtection="0"/>
    <xf numFmtId="9" fontId="39" fillId="0" borderId="0" applyFont="0" applyFill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0" fillId="33" borderId="0" xfId="0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58" fillId="33" borderId="0" xfId="0" applyFont="1" applyFill="1" applyAlignment="1">
      <alignment/>
    </xf>
    <xf numFmtId="176" fontId="58" fillId="33" borderId="0" xfId="0" applyNumberFormat="1" applyFont="1" applyFill="1" applyAlignment="1">
      <alignment horizontal="right"/>
    </xf>
    <xf numFmtId="0" fontId="62" fillId="34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3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left"/>
    </xf>
    <xf numFmtId="0" fontId="65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0" fillId="35" borderId="0" xfId="0" applyFill="1" applyAlignment="1">
      <alignment/>
    </xf>
    <xf numFmtId="176" fontId="58" fillId="33" borderId="0" xfId="0" applyNumberFormat="1" applyFont="1" applyFill="1" applyAlignment="1">
      <alignment vertical="center"/>
    </xf>
    <xf numFmtId="0" fontId="66" fillId="35" borderId="0" xfId="0" applyFont="1" applyFill="1" applyAlignment="1">
      <alignment/>
    </xf>
    <xf numFmtId="0" fontId="0" fillId="33" borderId="0" xfId="0" applyFill="1" applyAlignment="1">
      <alignment/>
    </xf>
    <xf numFmtId="0" fontId="67" fillId="33" borderId="0" xfId="0" applyFont="1" applyFill="1" applyAlignment="1">
      <alignment/>
    </xf>
    <xf numFmtId="0" fontId="67" fillId="34" borderId="10" xfId="0" applyFont="1" applyFill="1" applyBorder="1" applyAlignment="1">
      <alignment/>
    </xf>
    <xf numFmtId="0" fontId="68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69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63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70" fillId="35" borderId="0" xfId="0" applyFont="1" applyFill="1" applyAlignment="1">
      <alignment horizontal="left"/>
    </xf>
    <xf numFmtId="176" fontId="71" fillId="33" borderId="0" xfId="0" applyNumberFormat="1" applyFont="1" applyFill="1" applyAlignment="1">
      <alignment vertical="center"/>
    </xf>
    <xf numFmtId="0" fontId="58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72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0" fillId="33" borderId="0" xfId="0" applyFill="1" applyAlignment="1">
      <alignment/>
    </xf>
    <xf numFmtId="0" fontId="63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9" fillId="33" borderId="0" xfId="0" applyFont="1" applyFill="1" applyAlignment="1">
      <alignment horizontal="left"/>
    </xf>
    <xf numFmtId="0" fontId="7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8" fillId="33" borderId="11" xfId="0" applyFont="1" applyFill="1" applyBorder="1" applyAlignment="1">
      <alignment/>
    </xf>
    <xf numFmtId="0" fontId="0" fillId="36" borderId="0" xfId="0" applyFill="1" applyAlignment="1">
      <alignment/>
    </xf>
    <xf numFmtId="0" fontId="67" fillId="36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68" fillId="33" borderId="11" xfId="0" applyFont="1" applyFill="1" applyBorder="1" applyAlignment="1">
      <alignment/>
    </xf>
    <xf numFmtId="0" fontId="73" fillId="35" borderId="0" xfId="0" applyFont="1" applyFill="1" applyAlignment="1">
      <alignment horizontal="center" vertical="center"/>
    </xf>
    <xf numFmtId="0" fontId="63" fillId="35" borderId="0" xfId="0" applyFont="1" applyFill="1" applyAlignment="1">
      <alignment horizontal="center"/>
    </xf>
    <xf numFmtId="176" fontId="63" fillId="36" borderId="0" xfId="0" applyNumberFormat="1" applyFont="1" applyFill="1" applyAlignment="1">
      <alignment horizontal="center"/>
    </xf>
    <xf numFmtId="176" fontId="71" fillId="36" borderId="0" xfId="0" applyNumberFormat="1" applyFont="1" applyFill="1" applyAlignment="1">
      <alignment horizontal="center" vertical="center"/>
    </xf>
    <xf numFmtId="176" fontId="71" fillId="36" borderId="0" xfId="0" applyNumberFormat="1" applyFont="1" applyFill="1" applyAlignment="1">
      <alignment horizontal="center" vertical="center" wrapText="1"/>
    </xf>
    <xf numFmtId="176" fontId="71" fillId="36" borderId="0" xfId="0" applyNumberFormat="1" applyFont="1" applyFill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333375</xdr:colOff>
      <xdr:row>4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0"/>
  <sheetViews>
    <sheetView tabSelected="1"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.16015625" style="3" customWidth="1"/>
    <col min="8" max="8" width="5.83203125" style="4" customWidth="1"/>
    <col min="9" max="10" width="9.33203125" style="4" customWidth="1"/>
    <col min="11" max="13" width="9.33203125" style="4" hidden="1" customWidth="1"/>
    <col min="14" max="16384" width="9.33203125" style="4" customWidth="1"/>
  </cols>
  <sheetData>
    <row r="1" ht="15">
      <c r="B1" s="2"/>
    </row>
    <row r="2" spans="3:7" ht="13.5">
      <c r="C2" s="59" t="s">
        <v>6</v>
      </c>
      <c r="D2" s="59"/>
      <c r="E2" s="59" t="s">
        <v>102</v>
      </c>
      <c r="F2" s="59"/>
      <c r="G2" s="59"/>
    </row>
    <row r="3" spans="3:7" ht="13.5">
      <c r="C3" s="59"/>
      <c r="D3" s="59"/>
      <c r="E3" s="59"/>
      <c r="F3" s="59"/>
      <c r="G3" s="59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7" ht="12.75">
      <c r="A6" s="4"/>
      <c r="B6" s="4"/>
      <c r="C6" s="4"/>
      <c r="D6" s="4"/>
      <c r="E6" s="4"/>
      <c r="F6" s="4"/>
      <c r="G6" s="4"/>
    </row>
    <row r="7" spans="1:8" ht="13.5">
      <c r="A7" s="27" t="s">
        <v>104</v>
      </c>
      <c r="B7" s="20"/>
      <c r="C7" s="28" t="s">
        <v>105</v>
      </c>
      <c r="D7" s="35"/>
      <c r="E7" s="60" t="s">
        <v>4</v>
      </c>
      <c r="F7" s="60"/>
      <c r="G7" s="60"/>
      <c r="H7" s="18"/>
    </row>
    <row r="8" spans="1:8" ht="13.5">
      <c r="A8" s="8">
        <v>44677</v>
      </c>
      <c r="B8" s="43" t="s">
        <v>63</v>
      </c>
      <c r="C8" s="42" t="s">
        <v>13</v>
      </c>
      <c r="D8" s="43" t="s">
        <v>10</v>
      </c>
      <c r="E8" s="32">
        <v>27</v>
      </c>
      <c r="F8" s="42" t="s">
        <v>13</v>
      </c>
      <c r="G8" s="42">
        <v>22</v>
      </c>
      <c r="H8" s="3"/>
    </row>
    <row r="9" spans="1:9" ht="13.5">
      <c r="A9" s="8">
        <v>44677</v>
      </c>
      <c r="B9" s="43" t="s">
        <v>39</v>
      </c>
      <c r="C9" s="42" t="s">
        <v>13</v>
      </c>
      <c r="D9" s="43" t="s">
        <v>73</v>
      </c>
      <c r="E9" s="32">
        <v>29</v>
      </c>
      <c r="F9" s="42" t="s">
        <v>13</v>
      </c>
      <c r="G9" s="42">
        <v>25</v>
      </c>
      <c r="H9" s="43"/>
      <c r="I9" s="45"/>
    </row>
    <row r="10" spans="1:9" ht="13.5">
      <c r="A10" s="8">
        <v>44643</v>
      </c>
      <c r="B10" s="43" t="s">
        <v>9</v>
      </c>
      <c r="C10" s="42" t="s">
        <v>13</v>
      </c>
      <c r="D10" s="43" t="s">
        <v>12</v>
      </c>
      <c r="E10" s="32">
        <v>17</v>
      </c>
      <c r="F10" s="42" t="s">
        <v>13</v>
      </c>
      <c r="G10" s="42">
        <v>30</v>
      </c>
      <c r="H10" s="43"/>
      <c r="I10" s="43"/>
    </row>
    <row r="11" spans="1:9" ht="13.5">
      <c r="A11" s="8">
        <v>44679</v>
      </c>
      <c r="B11" s="43" t="s">
        <v>38</v>
      </c>
      <c r="C11" s="42" t="s">
        <v>13</v>
      </c>
      <c r="D11" s="43" t="s">
        <v>8</v>
      </c>
      <c r="E11" s="32">
        <v>25</v>
      </c>
      <c r="F11" s="42" t="s">
        <v>13</v>
      </c>
      <c r="G11" s="42">
        <v>26</v>
      </c>
      <c r="H11" s="43"/>
      <c r="I11" s="43" t="s">
        <v>106</v>
      </c>
    </row>
    <row r="12" spans="1:12" ht="12.75" customHeight="1">
      <c r="A12" s="8">
        <v>44679</v>
      </c>
      <c r="B12" s="43" t="s">
        <v>69</v>
      </c>
      <c r="C12" s="42" t="s">
        <v>13</v>
      </c>
      <c r="D12" s="43" t="s">
        <v>22</v>
      </c>
      <c r="E12" s="32">
        <v>29</v>
      </c>
      <c r="F12" s="42" t="s">
        <v>13</v>
      </c>
      <c r="G12" s="42">
        <v>22</v>
      </c>
      <c r="H12" s="43"/>
      <c r="K12" s="21"/>
      <c r="L12" s="21"/>
    </row>
    <row r="13" spans="1:12" ht="12.75" customHeight="1">
      <c r="A13" s="8"/>
      <c r="B13" s="37"/>
      <c r="C13" s="42"/>
      <c r="D13" s="37"/>
      <c r="E13" s="32"/>
      <c r="F13" s="42"/>
      <c r="G13" s="42"/>
      <c r="H13" s="43"/>
      <c r="K13" s="21"/>
      <c r="L13" s="21"/>
    </row>
    <row r="14" spans="1:12" ht="12.75" customHeight="1">
      <c r="A14" s="61" t="s">
        <v>103</v>
      </c>
      <c r="B14" s="61"/>
      <c r="C14" s="61"/>
      <c r="D14" s="61"/>
      <c r="E14" s="61"/>
      <c r="F14" s="61"/>
      <c r="G14" s="61"/>
      <c r="H14" s="61"/>
      <c r="K14" s="21"/>
      <c r="L14" s="21"/>
    </row>
    <row r="15" spans="1:14" s="5" customFormat="1" ht="14.25" thickBot="1">
      <c r="A15" s="12" t="s">
        <v>3</v>
      </c>
      <c r="B15" s="13" t="s">
        <v>2</v>
      </c>
      <c r="C15" s="13"/>
      <c r="D15" s="13"/>
      <c r="E15" s="12" t="s">
        <v>1</v>
      </c>
      <c r="F15" s="13"/>
      <c r="G15" s="12" t="s">
        <v>7</v>
      </c>
      <c r="H15" s="14"/>
      <c r="N15" s="4"/>
    </row>
    <row r="16" spans="1:7" ht="13.5">
      <c r="A16" s="42">
        <v>1</v>
      </c>
      <c r="B16" s="43" t="s">
        <v>73</v>
      </c>
      <c r="C16" s="43"/>
      <c r="D16" s="43"/>
      <c r="E16" s="42">
        <v>17</v>
      </c>
      <c r="F16" s="43"/>
      <c r="G16" s="42">
        <f>430+27</f>
        <v>457</v>
      </c>
    </row>
    <row r="17" spans="1:13" ht="13.5">
      <c r="A17" s="42">
        <v>2</v>
      </c>
      <c r="B17" s="43" t="s">
        <v>39</v>
      </c>
      <c r="C17" s="43"/>
      <c r="D17" s="43"/>
      <c r="E17" s="42">
        <v>17</v>
      </c>
      <c r="F17" s="43"/>
      <c r="G17" s="42">
        <v>449</v>
      </c>
      <c r="K17" s="4" t="s">
        <v>73</v>
      </c>
      <c r="M17" s="4">
        <v>27</v>
      </c>
    </row>
    <row r="18" spans="1:13" ht="13.5">
      <c r="A18" s="42">
        <v>3</v>
      </c>
      <c r="B18" s="43" t="s">
        <v>47</v>
      </c>
      <c r="C18" s="43"/>
      <c r="D18" s="43"/>
      <c r="E18" s="42">
        <v>17</v>
      </c>
      <c r="F18" s="43"/>
      <c r="G18" s="42">
        <v>437</v>
      </c>
      <c r="K18" s="4" t="s">
        <v>81</v>
      </c>
      <c r="M18" s="4">
        <f>27+25</f>
        <v>52</v>
      </c>
    </row>
    <row r="19" spans="1:13" ht="13.5">
      <c r="A19" s="42">
        <v>3</v>
      </c>
      <c r="B19" s="43" t="s">
        <v>69</v>
      </c>
      <c r="C19" s="43"/>
      <c r="D19" s="43"/>
      <c r="E19" s="42">
        <v>17</v>
      </c>
      <c r="F19" s="43"/>
      <c r="G19" s="42">
        <f>412+25</f>
        <v>437</v>
      </c>
      <c r="K19" s="4" t="s">
        <v>82</v>
      </c>
      <c r="M19" s="4">
        <v>26</v>
      </c>
    </row>
    <row r="20" spans="1:13" ht="13.5">
      <c r="A20" s="42">
        <v>5</v>
      </c>
      <c r="B20" s="43" t="s">
        <v>8</v>
      </c>
      <c r="C20" s="46"/>
      <c r="D20" s="46"/>
      <c r="E20" s="42">
        <v>17</v>
      </c>
      <c r="F20" s="43"/>
      <c r="G20" s="42">
        <f>411+25</f>
        <v>436</v>
      </c>
      <c r="K20" s="4" t="s">
        <v>83</v>
      </c>
      <c r="M20" s="4">
        <v>25</v>
      </c>
    </row>
    <row r="21" spans="1:13" ht="13.5">
      <c r="A21" s="42">
        <v>5</v>
      </c>
      <c r="B21" s="43" t="s">
        <v>10</v>
      </c>
      <c r="C21" s="43"/>
      <c r="D21" s="43"/>
      <c r="E21" s="42">
        <v>17</v>
      </c>
      <c r="F21" s="43"/>
      <c r="G21" s="42">
        <f>410+26</f>
        <v>436</v>
      </c>
      <c r="J21" s="44"/>
      <c r="K21" s="4" t="s">
        <v>10</v>
      </c>
      <c r="M21" s="4">
        <v>25</v>
      </c>
    </row>
    <row r="22" spans="1:13" ht="13.5">
      <c r="A22" s="42">
        <v>7</v>
      </c>
      <c r="B22" s="43" t="s">
        <v>22</v>
      </c>
      <c r="C22" s="43"/>
      <c r="D22" s="43"/>
      <c r="E22" s="42">
        <v>17</v>
      </c>
      <c r="F22" s="43"/>
      <c r="G22" s="42">
        <f>392+26</f>
        <v>418</v>
      </c>
      <c r="J22" s="44"/>
      <c r="K22" s="4" t="s">
        <v>63</v>
      </c>
      <c r="M22" s="4">
        <v>24</v>
      </c>
    </row>
    <row r="23" spans="1:13" ht="13.5">
      <c r="A23" s="42">
        <v>7</v>
      </c>
      <c r="B23" s="43" t="s">
        <v>38</v>
      </c>
      <c r="C23" s="7"/>
      <c r="D23" s="7"/>
      <c r="E23" s="42">
        <v>17</v>
      </c>
      <c r="F23" s="43"/>
      <c r="G23" s="42">
        <f>366+52</f>
        <v>418</v>
      </c>
      <c r="J23" s="44"/>
      <c r="K23" s="4" t="s">
        <v>84</v>
      </c>
      <c r="M23" s="4">
        <v>23</v>
      </c>
    </row>
    <row r="24" spans="1:13" ht="13.5">
      <c r="A24" s="42">
        <v>9</v>
      </c>
      <c r="B24" s="43" t="s">
        <v>9</v>
      </c>
      <c r="C24" s="7"/>
      <c r="D24" s="7"/>
      <c r="E24" s="42">
        <v>17</v>
      </c>
      <c r="F24" s="43"/>
      <c r="G24" s="42">
        <v>415</v>
      </c>
      <c r="J24" s="44"/>
      <c r="K24" s="4" t="s">
        <v>107</v>
      </c>
      <c r="M24" s="4">
        <v>26</v>
      </c>
    </row>
    <row r="25" spans="1:10" ht="13.5">
      <c r="A25" s="42">
        <v>10</v>
      </c>
      <c r="B25" s="43" t="s">
        <v>12</v>
      </c>
      <c r="C25" s="43"/>
      <c r="D25" s="43"/>
      <c r="E25" s="42">
        <v>17</v>
      </c>
      <c r="F25" s="43"/>
      <c r="G25" s="42">
        <f>391+23</f>
        <v>414</v>
      </c>
      <c r="J25" s="44"/>
    </row>
    <row r="26" spans="1:10" ht="13.5">
      <c r="A26" s="42">
        <v>11</v>
      </c>
      <c r="B26" s="43" t="s">
        <v>63</v>
      </c>
      <c r="C26" s="7"/>
      <c r="D26" s="7"/>
      <c r="E26" s="42">
        <v>17</v>
      </c>
      <c r="F26" s="43"/>
      <c r="G26" s="42">
        <f>377+24</f>
        <v>401</v>
      </c>
      <c r="J26" s="44"/>
    </row>
    <row r="27" spans="3:7" ht="13.5">
      <c r="C27" s="43"/>
      <c r="D27" s="43"/>
      <c r="E27" s="42"/>
      <c r="F27" s="43"/>
      <c r="G27" s="42"/>
    </row>
    <row r="28" spans="1:14" s="6" customFormat="1" ht="18" thickBot="1">
      <c r="A28" s="15" t="s">
        <v>0</v>
      </c>
      <c r="B28" s="16"/>
      <c r="C28" s="16"/>
      <c r="D28" s="16"/>
      <c r="E28" s="16"/>
      <c r="F28" s="16"/>
      <c r="G28" s="16"/>
      <c r="H28" s="17"/>
      <c r="N28" s="4"/>
    </row>
    <row r="29" spans="1:10" ht="12.7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8" ht="13.5">
      <c r="A30" s="27" t="s">
        <v>108</v>
      </c>
      <c r="B30" s="20"/>
      <c r="C30" s="28" t="s">
        <v>109</v>
      </c>
      <c r="D30" s="35"/>
      <c r="E30" s="20" t="s">
        <v>14</v>
      </c>
      <c r="F30" s="20"/>
      <c r="G30" s="20"/>
      <c r="H30" s="20"/>
    </row>
    <row r="31" spans="1:8" ht="12.75" customHeight="1">
      <c r="A31" s="62" t="s">
        <v>110</v>
      </c>
      <c r="B31" s="62"/>
      <c r="C31" s="62"/>
      <c r="D31" s="62"/>
      <c r="E31" s="62"/>
      <c r="F31" s="62"/>
      <c r="G31" s="62"/>
      <c r="H31" s="62"/>
    </row>
    <row r="32" spans="1:8" ht="12.75" customHeight="1">
      <c r="A32" s="62"/>
      <c r="B32" s="62"/>
      <c r="C32" s="62"/>
      <c r="D32" s="62"/>
      <c r="E32" s="62"/>
      <c r="F32" s="62"/>
      <c r="G32" s="62"/>
      <c r="H32" s="62"/>
    </row>
    <row r="33" spans="1:8" ht="12.75" customHeight="1">
      <c r="A33" s="62"/>
      <c r="B33" s="62"/>
      <c r="C33" s="62"/>
      <c r="D33" s="62"/>
      <c r="E33" s="62"/>
      <c r="F33" s="62"/>
      <c r="G33" s="62"/>
      <c r="H33" s="62"/>
    </row>
    <row r="34" spans="1:8" ht="12.75" customHeight="1">
      <c r="A34" s="62"/>
      <c r="B34" s="62"/>
      <c r="C34" s="62"/>
      <c r="D34" s="62"/>
      <c r="E34" s="62"/>
      <c r="F34" s="62"/>
      <c r="G34" s="62"/>
      <c r="H34" s="62"/>
    </row>
    <row r="35" spans="1:8" ht="12.75" customHeight="1">
      <c r="A35" s="62"/>
      <c r="B35" s="62"/>
      <c r="C35" s="62"/>
      <c r="D35" s="62"/>
      <c r="E35" s="62"/>
      <c r="F35" s="62"/>
      <c r="G35" s="62"/>
      <c r="H35" s="62"/>
    </row>
    <row r="36" spans="1:8" s="44" customFormat="1" ht="12.75" customHeight="1">
      <c r="A36" s="62"/>
      <c r="B36" s="62"/>
      <c r="C36" s="62"/>
      <c r="D36" s="62"/>
      <c r="E36" s="62"/>
      <c r="F36" s="62"/>
      <c r="G36" s="62"/>
      <c r="H36" s="62"/>
    </row>
    <row r="37" spans="1:8" ht="12.75" customHeight="1">
      <c r="A37" s="62"/>
      <c r="B37" s="62"/>
      <c r="C37" s="62"/>
      <c r="D37" s="62"/>
      <c r="E37" s="62"/>
      <c r="F37" s="62"/>
      <c r="G37" s="62"/>
      <c r="H37" s="62"/>
    </row>
    <row r="38" spans="1:8" ht="12.75" customHeight="1">
      <c r="A38" s="27" t="s">
        <v>79</v>
      </c>
      <c r="B38" s="20"/>
      <c r="C38" s="28"/>
      <c r="D38" s="35"/>
      <c r="E38" s="20"/>
      <c r="F38" s="20"/>
      <c r="G38" s="20"/>
      <c r="H38" s="20"/>
    </row>
    <row r="39" spans="1:8" ht="12.75" customHeight="1">
      <c r="A39" s="38"/>
      <c r="H39" s="3"/>
    </row>
    <row r="40" spans="1:8" ht="12.75" customHeight="1">
      <c r="A40" s="38"/>
      <c r="H40" s="3"/>
    </row>
    <row r="41" spans="1:8" ht="12.75" customHeight="1">
      <c r="A41" s="38"/>
      <c r="H41" s="3"/>
    </row>
    <row r="42" spans="1:8" ht="12.75" customHeight="1">
      <c r="A42" s="38"/>
      <c r="H42" s="3"/>
    </row>
    <row r="43" spans="1:8" ht="12.75" customHeight="1">
      <c r="A43" s="38"/>
      <c r="H43" s="3"/>
    </row>
    <row r="44" spans="1:8" ht="12.75" customHeight="1">
      <c r="A44" s="38"/>
      <c r="H44" s="3"/>
    </row>
    <row r="45" spans="1:8" ht="12.75" customHeight="1">
      <c r="A45" s="3"/>
      <c r="H45" s="3"/>
    </row>
    <row r="46" spans="1:8" ht="12.75" customHeight="1">
      <c r="A46" s="3"/>
      <c r="H46" s="3"/>
    </row>
    <row r="47" spans="1:8" ht="12.75" customHeight="1">
      <c r="A47" s="3"/>
      <c r="H47" s="3"/>
    </row>
    <row r="48" spans="1:8" ht="13.5">
      <c r="A48" s="3"/>
      <c r="H48" s="3"/>
    </row>
    <row r="49" ht="13.5">
      <c r="A49" s="32"/>
    </row>
    <row r="50" ht="13.5">
      <c r="A50" s="32"/>
    </row>
  </sheetData>
  <sheetProtection/>
  <mergeCells count="5">
    <mergeCell ref="C2:D3"/>
    <mergeCell ref="E2:G3"/>
    <mergeCell ref="E7:G7"/>
    <mergeCell ref="A14:H14"/>
    <mergeCell ref="A31:H37"/>
  </mergeCells>
  <printOptions/>
  <pageMargins left="0.31496062992125984" right="0.4330708661417323" top="0.31496062992125984" bottom="0.4724409448818898" header="0.11811023622047245" footer="0.2362204724409449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48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0" width="9.33203125" style="4" customWidth="1"/>
    <col min="11" max="13" width="9.33203125" style="4" hidden="1" customWidth="1"/>
    <col min="14" max="14" width="9.33203125" style="4" customWidth="1"/>
    <col min="15" max="16384" width="9.33203125" style="4" customWidth="1"/>
  </cols>
  <sheetData>
    <row r="1" ht="15">
      <c r="B1" s="2"/>
    </row>
    <row r="2" spans="3:7" ht="13.5">
      <c r="C2" s="59" t="s">
        <v>6</v>
      </c>
      <c r="D2" s="59"/>
      <c r="E2" s="59" t="s">
        <v>23</v>
      </c>
      <c r="F2" s="59"/>
      <c r="G2" s="59"/>
    </row>
    <row r="3" spans="3:7" ht="13.5">
      <c r="C3" s="59"/>
      <c r="D3" s="59"/>
      <c r="E3" s="59"/>
      <c r="F3" s="59"/>
      <c r="G3" s="59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7" ht="12.75">
      <c r="A6" s="4"/>
      <c r="B6" s="4"/>
      <c r="C6" s="4"/>
      <c r="D6" s="4"/>
      <c r="E6" s="4"/>
      <c r="F6" s="4"/>
      <c r="G6" s="4"/>
    </row>
    <row r="7" spans="1:8" s="21" customFormat="1" ht="13.5">
      <c r="A7" s="29" t="str">
        <f>'A klasse'!A7</f>
        <v>Ronde 13</v>
      </c>
      <c r="B7" s="29"/>
      <c r="C7" s="30" t="str">
        <f>'A klasse'!C7</f>
        <v>25-04-22 / 01-05-22</v>
      </c>
      <c r="D7" s="30"/>
      <c r="E7" s="60" t="s">
        <v>4</v>
      </c>
      <c r="F7" s="60"/>
      <c r="G7" s="60"/>
      <c r="H7" s="18"/>
    </row>
    <row r="8" spans="1:17" ht="13.5">
      <c r="A8" s="8">
        <v>44649</v>
      </c>
      <c r="B8" s="43" t="s">
        <v>70</v>
      </c>
      <c r="C8" s="42" t="s">
        <v>13</v>
      </c>
      <c r="D8" s="43" t="s">
        <v>66</v>
      </c>
      <c r="E8" s="32">
        <v>37</v>
      </c>
      <c r="F8" s="42" t="s">
        <v>13</v>
      </c>
      <c r="G8" s="42">
        <v>29</v>
      </c>
      <c r="H8" s="44"/>
      <c r="I8" s="44"/>
      <c r="J8" s="44"/>
      <c r="N8" s="44"/>
      <c r="O8" s="44"/>
      <c r="P8" s="21"/>
      <c r="Q8" s="21"/>
    </row>
    <row r="9" spans="1:17" ht="13.5">
      <c r="A9" s="8">
        <v>44678</v>
      </c>
      <c r="B9" s="43" t="s">
        <v>35</v>
      </c>
      <c r="C9" s="42" t="s">
        <v>13</v>
      </c>
      <c r="D9" s="43" t="s">
        <v>20</v>
      </c>
      <c r="E9" s="32">
        <v>39</v>
      </c>
      <c r="F9" s="42" t="s">
        <v>13</v>
      </c>
      <c r="G9" s="42">
        <v>27</v>
      </c>
      <c r="I9" s="3"/>
      <c r="Q9" s="21"/>
    </row>
    <row r="10" spans="1:17" ht="13.5">
      <c r="A10" s="8">
        <v>44679</v>
      </c>
      <c r="B10" s="43" t="s">
        <v>11</v>
      </c>
      <c r="C10" s="42" t="s">
        <v>13</v>
      </c>
      <c r="D10" s="43" t="s">
        <v>65</v>
      </c>
      <c r="E10" s="32">
        <v>32</v>
      </c>
      <c r="F10" s="42" t="s">
        <v>13</v>
      </c>
      <c r="G10" s="42">
        <v>39</v>
      </c>
      <c r="I10" s="31"/>
      <c r="N10" s="21"/>
      <c r="O10" s="21"/>
      <c r="P10" s="21"/>
      <c r="Q10" s="21"/>
    </row>
    <row r="11" spans="1:17" ht="13.5">
      <c r="A11" s="8">
        <v>44679</v>
      </c>
      <c r="B11" s="43" t="s">
        <v>19</v>
      </c>
      <c r="C11" s="42" t="s">
        <v>13</v>
      </c>
      <c r="D11" s="43" t="s">
        <v>66</v>
      </c>
      <c r="E11" s="32">
        <v>38</v>
      </c>
      <c r="F11" s="42" t="s">
        <v>13</v>
      </c>
      <c r="G11" s="42">
        <v>36</v>
      </c>
      <c r="N11" s="21"/>
      <c r="O11" s="21"/>
      <c r="P11" s="21"/>
      <c r="Q11" s="21"/>
    </row>
    <row r="12" spans="1:17" ht="13.5">
      <c r="A12" s="8">
        <v>44680</v>
      </c>
      <c r="B12" s="43" t="s">
        <v>48</v>
      </c>
      <c r="C12" s="42" t="s">
        <v>13</v>
      </c>
      <c r="D12" s="43" t="s">
        <v>49</v>
      </c>
      <c r="E12" s="32">
        <v>36</v>
      </c>
      <c r="F12" s="42" t="s">
        <v>13</v>
      </c>
      <c r="G12" s="42">
        <v>31</v>
      </c>
      <c r="N12" s="21"/>
      <c r="O12" s="21"/>
      <c r="P12" s="21"/>
      <c r="Q12" s="21"/>
    </row>
    <row r="13" spans="1:7" s="44" customFormat="1" ht="13.5">
      <c r="A13" s="8">
        <v>44680</v>
      </c>
      <c r="B13" s="43" t="s">
        <v>15</v>
      </c>
      <c r="C13" s="42" t="s">
        <v>13</v>
      </c>
      <c r="D13" s="43" t="s">
        <v>43</v>
      </c>
      <c r="E13" s="32">
        <v>38</v>
      </c>
      <c r="F13" s="42" t="s">
        <v>13</v>
      </c>
      <c r="G13" s="42">
        <v>34</v>
      </c>
    </row>
    <row r="14" spans="1:17" ht="13.5">
      <c r="A14" s="8"/>
      <c r="B14" s="37"/>
      <c r="C14" s="42"/>
      <c r="D14" s="37"/>
      <c r="E14" s="32"/>
      <c r="F14" s="42"/>
      <c r="G14" s="42"/>
      <c r="H14" s="44"/>
      <c r="I14" s="45"/>
      <c r="N14" s="21"/>
      <c r="O14" s="21"/>
      <c r="P14" s="21"/>
      <c r="Q14" s="21"/>
    </row>
    <row r="15" spans="1:17" ht="12.75" customHeight="1">
      <c r="A15" s="61" t="s">
        <v>103</v>
      </c>
      <c r="B15" s="61"/>
      <c r="C15" s="61"/>
      <c r="D15" s="61"/>
      <c r="E15" s="61"/>
      <c r="F15" s="61"/>
      <c r="G15" s="61"/>
      <c r="H15" s="61"/>
      <c r="I15" s="44"/>
      <c r="K15" s="21"/>
      <c r="L15" s="21"/>
      <c r="M15" s="21"/>
      <c r="N15" s="21"/>
      <c r="O15" s="21"/>
      <c r="P15" s="21"/>
      <c r="Q15" s="21"/>
    </row>
    <row r="16" spans="1:13" s="22" customFormat="1" ht="13.5" thickBot="1">
      <c r="A16" s="12" t="s">
        <v>3</v>
      </c>
      <c r="B16" s="13" t="s">
        <v>2</v>
      </c>
      <c r="C16" s="13"/>
      <c r="D16" s="13"/>
      <c r="E16" s="12" t="s">
        <v>1</v>
      </c>
      <c r="F16" s="13"/>
      <c r="G16" s="12" t="s">
        <v>7</v>
      </c>
      <c r="H16" s="23"/>
      <c r="M16" s="4"/>
    </row>
    <row r="17" spans="1:15" ht="13.5">
      <c r="A17" s="42">
        <v>1</v>
      </c>
      <c r="B17" s="43" t="s">
        <v>65</v>
      </c>
      <c r="C17" s="52"/>
      <c r="D17" s="52"/>
      <c r="E17" s="42">
        <v>17</v>
      </c>
      <c r="F17" s="43"/>
      <c r="G17" s="42">
        <v>596</v>
      </c>
      <c r="H17" s="47"/>
      <c r="I17" s="46"/>
      <c r="J17" s="7"/>
      <c r="K17" s="4" t="s">
        <v>85</v>
      </c>
      <c r="M17" s="4">
        <v>36</v>
      </c>
      <c r="N17" s="3"/>
      <c r="O17" s="1"/>
    </row>
    <row r="18" spans="1:13" ht="13.5">
      <c r="A18" s="42">
        <v>2</v>
      </c>
      <c r="B18" s="43" t="s">
        <v>70</v>
      </c>
      <c r="C18" s="43"/>
      <c r="D18" s="43"/>
      <c r="E18" s="42">
        <v>17</v>
      </c>
      <c r="F18" s="43"/>
      <c r="G18" s="42">
        <f>544+37</f>
        <v>581</v>
      </c>
      <c r="K18" s="21" t="s">
        <v>70</v>
      </c>
      <c r="L18" s="21"/>
      <c r="M18" s="21">
        <v>71</v>
      </c>
    </row>
    <row r="19" spans="1:13" ht="13.5">
      <c r="A19" s="42">
        <v>3</v>
      </c>
      <c r="B19" s="43" t="s">
        <v>19</v>
      </c>
      <c r="C19" s="43"/>
      <c r="D19" s="43"/>
      <c r="E19" s="42">
        <v>17</v>
      </c>
      <c r="F19" s="43"/>
      <c r="G19" s="42">
        <f>545+35</f>
        <v>580</v>
      </c>
      <c r="K19" s="44" t="s">
        <v>19</v>
      </c>
      <c r="L19" s="44"/>
      <c r="M19" s="44">
        <v>35</v>
      </c>
    </row>
    <row r="20" spans="1:13" ht="13.5">
      <c r="A20" s="1">
        <v>4</v>
      </c>
      <c r="B20" s="37" t="s">
        <v>49</v>
      </c>
      <c r="C20" s="43"/>
      <c r="D20" s="43"/>
      <c r="E20" s="42">
        <v>17</v>
      </c>
      <c r="G20" s="1">
        <f>531+36-8</f>
        <v>559</v>
      </c>
      <c r="K20" s="21" t="s">
        <v>66</v>
      </c>
      <c r="L20" s="21"/>
      <c r="M20" s="44">
        <v>33</v>
      </c>
    </row>
    <row r="21" spans="1:13" ht="13.5">
      <c r="A21" s="1">
        <v>5</v>
      </c>
      <c r="B21" s="37" t="s">
        <v>48</v>
      </c>
      <c r="C21" s="43"/>
      <c r="D21" s="43"/>
      <c r="E21" s="42">
        <v>17</v>
      </c>
      <c r="G21" s="1">
        <f>513+32</f>
        <v>545</v>
      </c>
      <c r="J21" s="44"/>
      <c r="K21" s="21" t="s">
        <v>11</v>
      </c>
      <c r="L21" s="21"/>
      <c r="M21" s="21">
        <v>33</v>
      </c>
    </row>
    <row r="22" spans="1:13" ht="13.5">
      <c r="A22" s="1">
        <v>6</v>
      </c>
      <c r="B22" s="37" t="s">
        <v>35</v>
      </c>
      <c r="C22" s="43"/>
      <c r="D22" s="43"/>
      <c r="E22" s="42">
        <v>17</v>
      </c>
      <c r="G22" s="1">
        <f>473+71</f>
        <v>544</v>
      </c>
      <c r="J22" s="44"/>
      <c r="K22" s="21" t="s">
        <v>15</v>
      </c>
      <c r="L22" s="21"/>
      <c r="M22" s="21">
        <v>32</v>
      </c>
    </row>
    <row r="23" spans="1:13" ht="13.5">
      <c r="A23" s="1">
        <v>7</v>
      </c>
      <c r="B23" s="37" t="s">
        <v>43</v>
      </c>
      <c r="C23" s="41"/>
      <c r="D23" s="41"/>
      <c r="E23" s="42">
        <v>17</v>
      </c>
      <c r="G23" s="1">
        <v>540</v>
      </c>
      <c r="J23" s="44"/>
      <c r="K23" s="21" t="s">
        <v>48</v>
      </c>
      <c r="L23" s="21"/>
      <c r="M23" s="21">
        <v>32</v>
      </c>
    </row>
    <row r="24" spans="1:13" ht="13.5">
      <c r="A24" s="1">
        <v>8</v>
      </c>
      <c r="B24" s="43" t="s">
        <v>11</v>
      </c>
      <c r="C24" s="43"/>
      <c r="D24" s="43"/>
      <c r="E24" s="42">
        <v>17</v>
      </c>
      <c r="G24" s="1">
        <f>512+33-10</f>
        <v>535</v>
      </c>
      <c r="J24" s="44"/>
      <c r="K24" s="21" t="s">
        <v>20</v>
      </c>
      <c r="L24" s="21"/>
      <c r="M24" s="21">
        <v>32</v>
      </c>
    </row>
    <row r="25" spans="1:10" ht="13.5">
      <c r="A25" s="1">
        <v>9</v>
      </c>
      <c r="B25" s="43" t="s">
        <v>66</v>
      </c>
      <c r="C25" s="7"/>
      <c r="D25" s="7"/>
      <c r="E25" s="42">
        <v>17</v>
      </c>
      <c r="G25" s="1">
        <f>482+33-10+29</f>
        <v>534</v>
      </c>
      <c r="J25" s="44"/>
    </row>
    <row r="26" spans="1:10" ht="13.5">
      <c r="A26" s="1">
        <v>10</v>
      </c>
      <c r="B26" s="43" t="s">
        <v>15</v>
      </c>
      <c r="C26" s="43"/>
      <c r="D26" s="43"/>
      <c r="E26" s="42">
        <v>17</v>
      </c>
      <c r="F26" s="43"/>
      <c r="G26" s="42">
        <f>488+32</f>
        <v>520</v>
      </c>
      <c r="J26" s="44"/>
    </row>
    <row r="27" spans="1:10" ht="13.5">
      <c r="A27" s="1">
        <v>11</v>
      </c>
      <c r="B27" s="43" t="s">
        <v>20</v>
      </c>
      <c r="C27" s="43"/>
      <c r="D27" s="43"/>
      <c r="E27" s="42">
        <v>17</v>
      </c>
      <c r="F27" s="43"/>
      <c r="G27" s="42">
        <f>487+32</f>
        <v>519</v>
      </c>
      <c r="H27" s="44"/>
      <c r="J27" s="44"/>
    </row>
    <row r="28" spans="2:8" ht="13.5">
      <c r="B28" s="43"/>
      <c r="C28" s="7"/>
      <c r="D28" s="7"/>
      <c r="E28" s="1"/>
      <c r="G28" s="1"/>
      <c r="H28" s="39"/>
    </row>
    <row r="29" spans="1:13" s="6" customFormat="1" ht="18" thickBot="1">
      <c r="A29" s="15" t="s">
        <v>0</v>
      </c>
      <c r="B29" s="16"/>
      <c r="C29" s="16"/>
      <c r="D29" s="16"/>
      <c r="E29" s="16"/>
      <c r="F29" s="16"/>
      <c r="G29" s="16"/>
      <c r="H29" s="17"/>
      <c r="M29" s="4"/>
    </row>
    <row r="30" spans="1:10" ht="12.75">
      <c r="A30" s="44"/>
      <c r="B30" s="44"/>
      <c r="C30" s="44"/>
      <c r="D30" s="44"/>
      <c r="E30" s="44"/>
      <c r="F30" s="44"/>
      <c r="G30" s="44"/>
      <c r="H30" s="44"/>
      <c r="I30" s="21"/>
      <c r="J30" s="21"/>
    </row>
    <row r="31" spans="1:8" s="21" customFormat="1" ht="13.5">
      <c r="A31" s="27" t="str">
        <f>'A klasse'!A30</f>
        <v>Kampioen</v>
      </c>
      <c r="B31" s="20"/>
      <c r="C31" s="28" t="str">
        <f>'A klasse'!C30</f>
        <v>Seizoen 2021-2022</v>
      </c>
      <c r="D31" s="35"/>
      <c r="E31" s="20" t="s">
        <v>14</v>
      </c>
      <c r="F31" s="20"/>
      <c r="G31" s="20"/>
      <c r="H31" s="20"/>
    </row>
    <row r="32" spans="1:8" ht="12.75" customHeight="1">
      <c r="A32" s="62" t="s">
        <v>116</v>
      </c>
      <c r="B32" s="62"/>
      <c r="C32" s="62"/>
      <c r="D32" s="62"/>
      <c r="E32" s="62"/>
      <c r="F32" s="62"/>
      <c r="G32" s="62"/>
      <c r="H32" s="62"/>
    </row>
    <row r="33" spans="1:8" ht="12.75" customHeight="1">
      <c r="A33" s="62"/>
      <c r="B33" s="62"/>
      <c r="C33" s="62"/>
      <c r="D33" s="62"/>
      <c r="E33" s="62"/>
      <c r="F33" s="62"/>
      <c r="G33" s="62"/>
      <c r="H33" s="62"/>
    </row>
    <row r="34" spans="1:8" ht="12.75" customHeight="1">
      <c r="A34" s="62"/>
      <c r="B34" s="62"/>
      <c r="C34" s="62"/>
      <c r="D34" s="62"/>
      <c r="E34" s="62"/>
      <c r="F34" s="62"/>
      <c r="G34" s="62"/>
      <c r="H34" s="62"/>
    </row>
    <row r="35" spans="1:8" ht="12.75" customHeight="1">
      <c r="A35" s="62"/>
      <c r="B35" s="62"/>
      <c r="C35" s="62"/>
      <c r="D35" s="62"/>
      <c r="E35" s="62"/>
      <c r="F35" s="62"/>
      <c r="G35" s="62"/>
      <c r="H35" s="62"/>
    </row>
    <row r="36" spans="1:8" ht="12.75" customHeight="1">
      <c r="A36" s="62"/>
      <c r="B36" s="62"/>
      <c r="C36" s="62"/>
      <c r="D36" s="62"/>
      <c r="E36" s="62"/>
      <c r="F36" s="62"/>
      <c r="G36" s="62"/>
      <c r="H36" s="62"/>
    </row>
    <row r="37" spans="1:8" s="44" customFormat="1" ht="12.75" customHeight="1">
      <c r="A37" s="62"/>
      <c r="B37" s="62"/>
      <c r="C37" s="62"/>
      <c r="D37" s="62"/>
      <c r="E37" s="62"/>
      <c r="F37" s="62"/>
      <c r="G37" s="62"/>
      <c r="H37" s="62"/>
    </row>
    <row r="38" spans="1:9" ht="12.75" customHeight="1">
      <c r="A38" s="62"/>
      <c r="B38" s="62"/>
      <c r="C38" s="62"/>
      <c r="D38" s="62"/>
      <c r="E38" s="62"/>
      <c r="F38" s="62"/>
      <c r="G38" s="62"/>
      <c r="H38" s="62"/>
      <c r="I38" s="3"/>
    </row>
    <row r="39" spans="1:8" ht="12.75" customHeight="1">
      <c r="A39" s="27" t="s">
        <v>79</v>
      </c>
      <c r="B39" s="20"/>
      <c r="C39" s="28"/>
      <c r="D39" s="35"/>
      <c r="E39" s="20"/>
      <c r="F39" s="20"/>
      <c r="G39" s="20"/>
      <c r="H39" s="20"/>
    </row>
    <row r="40" spans="1:8" ht="12.75" customHeight="1">
      <c r="A40" s="38" t="s">
        <v>126</v>
      </c>
      <c r="H40" s="3"/>
    </row>
    <row r="41" spans="1:8" ht="12.75" customHeight="1">
      <c r="A41" s="38" t="s">
        <v>111</v>
      </c>
      <c r="H41" s="3"/>
    </row>
    <row r="42" spans="1:8" ht="12.75" customHeight="1">
      <c r="A42" s="38" t="s">
        <v>112</v>
      </c>
      <c r="H42" s="3"/>
    </row>
    <row r="43" spans="1:8" ht="12.75" customHeight="1">
      <c r="A43" s="38" t="s">
        <v>113</v>
      </c>
      <c r="B43" s="36"/>
      <c r="C43" s="36"/>
      <c r="D43" s="36"/>
      <c r="E43" s="36"/>
      <c r="F43" s="36"/>
      <c r="G43" s="36"/>
      <c r="H43" s="36"/>
    </row>
    <row r="44" ht="13.5">
      <c r="A44" s="38" t="s">
        <v>114</v>
      </c>
    </row>
    <row r="45" ht="13.5">
      <c r="A45" s="38" t="s">
        <v>115</v>
      </c>
    </row>
    <row r="46" ht="13.5">
      <c r="A46" s="38"/>
    </row>
    <row r="47" ht="13.5">
      <c r="A47" s="38"/>
    </row>
    <row r="48" ht="13.5">
      <c r="A48" s="38"/>
    </row>
  </sheetData>
  <sheetProtection/>
  <mergeCells count="5">
    <mergeCell ref="C2:D3"/>
    <mergeCell ref="E2:G3"/>
    <mergeCell ref="E7:G7"/>
    <mergeCell ref="A15:H15"/>
    <mergeCell ref="A32:H38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7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0" width="9.33203125" style="4" customWidth="1"/>
    <col min="11" max="13" width="9.33203125" style="4" hidden="1" customWidth="1"/>
    <col min="14" max="14" width="0" style="4" hidden="1" customWidth="1"/>
    <col min="15" max="16384" width="9.33203125" style="4" customWidth="1"/>
  </cols>
  <sheetData>
    <row r="1" ht="15">
      <c r="B1" s="2"/>
    </row>
    <row r="2" spans="3:7" ht="13.5">
      <c r="C2" s="59" t="s">
        <v>6</v>
      </c>
      <c r="D2" s="59"/>
      <c r="E2" s="59" t="s">
        <v>29</v>
      </c>
      <c r="F2" s="59"/>
      <c r="G2" s="59"/>
    </row>
    <row r="3" spans="3:7" ht="13.5">
      <c r="C3" s="59"/>
      <c r="D3" s="59"/>
      <c r="E3" s="59"/>
      <c r="F3" s="59"/>
      <c r="G3" s="59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7" ht="12.75">
      <c r="A6" s="4"/>
      <c r="B6" s="4"/>
      <c r="C6" s="4"/>
      <c r="D6" s="4"/>
      <c r="E6" s="4"/>
      <c r="F6" s="4"/>
      <c r="G6" s="4"/>
    </row>
    <row r="7" spans="1:8" s="21" customFormat="1" ht="13.5">
      <c r="A7" s="27" t="str">
        <f>'A klasse'!A7</f>
        <v>Ronde 13</v>
      </c>
      <c r="B7" s="20"/>
      <c r="C7" s="28" t="str">
        <f>'A klasse'!C7</f>
        <v>25-04-22 / 01-05-22</v>
      </c>
      <c r="D7" s="35"/>
      <c r="E7" s="60" t="s">
        <v>4</v>
      </c>
      <c r="F7" s="60"/>
      <c r="G7" s="60"/>
      <c r="H7" s="18"/>
    </row>
    <row r="8" spans="1:20" ht="13.5">
      <c r="A8" s="8">
        <v>44636</v>
      </c>
      <c r="B8" s="43" t="s">
        <v>74</v>
      </c>
      <c r="C8" s="42" t="s">
        <v>13</v>
      </c>
      <c r="D8" s="43" t="s">
        <v>18</v>
      </c>
      <c r="E8" s="32">
        <v>33</v>
      </c>
      <c r="F8" s="42" t="s">
        <v>13</v>
      </c>
      <c r="G8" s="42">
        <v>34</v>
      </c>
      <c r="H8" s="44"/>
      <c r="I8" s="43" t="s">
        <v>106</v>
      </c>
      <c r="S8" s="42"/>
      <c r="T8" s="34"/>
    </row>
    <row r="9" spans="1:9" ht="13.5">
      <c r="A9" s="8">
        <v>44649</v>
      </c>
      <c r="B9" s="43" t="s">
        <v>44</v>
      </c>
      <c r="C9" s="42" t="s">
        <v>13</v>
      </c>
      <c r="D9" s="43" t="s">
        <v>18</v>
      </c>
      <c r="E9" s="32">
        <v>28</v>
      </c>
      <c r="F9" s="42" t="s">
        <v>13</v>
      </c>
      <c r="G9" s="42">
        <v>37</v>
      </c>
      <c r="H9" s="44"/>
      <c r="I9" s="45"/>
    </row>
    <row r="10" spans="1:9" ht="13.5">
      <c r="A10" s="8">
        <v>44671</v>
      </c>
      <c r="B10" s="43" t="s">
        <v>74</v>
      </c>
      <c r="C10" s="57" t="s">
        <v>13</v>
      </c>
      <c r="D10" s="43" t="s">
        <v>17</v>
      </c>
      <c r="E10" s="32">
        <v>33</v>
      </c>
      <c r="F10" s="42" t="s">
        <v>13</v>
      </c>
      <c r="G10" s="42">
        <v>35</v>
      </c>
      <c r="H10" s="44"/>
      <c r="I10" s="32" t="s">
        <v>127</v>
      </c>
    </row>
    <row r="11" spans="1:9" ht="13.5">
      <c r="A11" s="8">
        <v>44679</v>
      </c>
      <c r="B11" s="43" t="s">
        <v>30</v>
      </c>
      <c r="C11" s="57" t="s">
        <v>13</v>
      </c>
      <c r="D11" s="43" t="s">
        <v>75</v>
      </c>
      <c r="E11" s="32">
        <v>30</v>
      </c>
      <c r="F11" s="42" t="s">
        <v>13</v>
      </c>
      <c r="G11" s="42">
        <v>40</v>
      </c>
      <c r="H11" s="44"/>
      <c r="I11" s="43"/>
    </row>
    <row r="12" spans="1:9" s="44" customFormat="1" ht="13.5">
      <c r="A12" s="8"/>
      <c r="B12" s="43"/>
      <c r="C12" s="42"/>
      <c r="D12" s="43"/>
      <c r="E12" s="32"/>
      <c r="F12" s="42"/>
      <c r="G12" s="42"/>
      <c r="I12" s="45"/>
    </row>
    <row r="13" spans="1:9" s="44" customFormat="1" ht="13.5">
      <c r="A13" s="8"/>
      <c r="B13" s="43"/>
      <c r="C13" s="57"/>
      <c r="D13" s="43"/>
      <c r="E13" s="32"/>
      <c r="F13" s="42"/>
      <c r="G13" s="42"/>
      <c r="I13" s="45"/>
    </row>
    <row r="14" spans="1:8" ht="13.5">
      <c r="A14" s="8"/>
      <c r="B14" s="43"/>
      <c r="C14" s="57"/>
      <c r="D14" s="43"/>
      <c r="E14" s="32"/>
      <c r="F14" s="42"/>
      <c r="G14" s="42"/>
      <c r="H14" s="44"/>
    </row>
    <row r="15" spans="1:9" ht="12.75" customHeight="1">
      <c r="A15" s="61" t="s">
        <v>103</v>
      </c>
      <c r="B15" s="61"/>
      <c r="C15" s="61"/>
      <c r="D15" s="61"/>
      <c r="E15" s="61"/>
      <c r="F15" s="61"/>
      <c r="G15" s="61"/>
      <c r="H15" s="61"/>
      <c r="I15" s="31"/>
    </row>
    <row r="16" spans="1:12" s="22" customFormat="1" ht="13.5" thickBot="1">
      <c r="A16" s="12" t="s">
        <v>3</v>
      </c>
      <c r="B16" s="13" t="s">
        <v>2</v>
      </c>
      <c r="C16" s="13"/>
      <c r="D16" s="13"/>
      <c r="E16" s="12" t="s">
        <v>1</v>
      </c>
      <c r="F16" s="13"/>
      <c r="G16" s="12" t="s">
        <v>7</v>
      </c>
      <c r="H16" s="23"/>
      <c r="L16" s="4"/>
    </row>
    <row r="17" spans="1:14" ht="13.5">
      <c r="A17" s="42">
        <v>1</v>
      </c>
      <c r="B17" s="43" t="s">
        <v>17</v>
      </c>
      <c r="C17" s="58"/>
      <c r="D17" s="58"/>
      <c r="E17" s="42">
        <v>16</v>
      </c>
      <c r="F17" s="43"/>
      <c r="G17" s="42">
        <f>486+35-7+35</f>
        <v>549</v>
      </c>
      <c r="H17" s="47"/>
      <c r="K17" s="21" t="s">
        <v>32</v>
      </c>
      <c r="L17" s="21"/>
      <c r="M17" s="21">
        <v>36</v>
      </c>
      <c r="N17" s="4">
        <v>64</v>
      </c>
    </row>
    <row r="18" spans="1:13" ht="13.5">
      <c r="A18" s="42">
        <v>2</v>
      </c>
      <c r="B18" s="43" t="s">
        <v>18</v>
      </c>
      <c r="C18" s="24"/>
      <c r="D18" s="24"/>
      <c r="E18" s="42">
        <v>16</v>
      </c>
      <c r="F18" s="43"/>
      <c r="G18" s="42">
        <f>476+34+35</f>
        <v>545</v>
      </c>
      <c r="H18" s="33"/>
      <c r="K18" s="4" t="s">
        <v>17</v>
      </c>
      <c r="M18" s="4">
        <v>35</v>
      </c>
    </row>
    <row r="19" spans="1:14" ht="13.5">
      <c r="A19" s="42">
        <v>3</v>
      </c>
      <c r="B19" s="43" t="s">
        <v>75</v>
      </c>
      <c r="C19" s="41"/>
      <c r="D19" s="41"/>
      <c r="E19" s="42">
        <v>16</v>
      </c>
      <c r="F19" s="43"/>
      <c r="G19" s="42">
        <f>500+40</f>
        <v>540</v>
      </c>
      <c r="H19" s="33"/>
      <c r="K19" s="4" t="s">
        <v>86</v>
      </c>
      <c r="M19" s="4">
        <v>35</v>
      </c>
      <c r="N19" s="4">
        <v>32</v>
      </c>
    </row>
    <row r="20" spans="1:14" ht="13.5">
      <c r="A20" s="1">
        <v>4</v>
      </c>
      <c r="B20" s="43" t="s">
        <v>74</v>
      </c>
      <c r="C20" s="24"/>
      <c r="D20" s="24"/>
      <c r="E20" s="42">
        <v>16</v>
      </c>
      <c r="F20" s="43"/>
      <c r="G20" s="42">
        <f>395+66+33+33</f>
        <v>527</v>
      </c>
      <c r="H20" s="33"/>
      <c r="K20" s="4" t="s">
        <v>24</v>
      </c>
      <c r="M20" s="4">
        <v>35</v>
      </c>
      <c r="N20" s="4">
        <v>32</v>
      </c>
    </row>
    <row r="21" spans="1:13" ht="13.5">
      <c r="A21" s="1">
        <v>5</v>
      </c>
      <c r="B21" s="43" t="s">
        <v>24</v>
      </c>
      <c r="C21" s="56"/>
      <c r="D21" s="56"/>
      <c r="E21" s="42">
        <v>16</v>
      </c>
      <c r="F21" s="43"/>
      <c r="G21" s="42">
        <f>448+35+32</f>
        <v>515</v>
      </c>
      <c r="H21" s="33"/>
      <c r="K21" s="4" t="s">
        <v>87</v>
      </c>
      <c r="M21" s="4">
        <v>33</v>
      </c>
    </row>
    <row r="22" spans="1:13" ht="13.5">
      <c r="A22" s="1">
        <v>6</v>
      </c>
      <c r="B22" s="37" t="s">
        <v>44</v>
      </c>
      <c r="C22" s="41"/>
      <c r="D22" s="41"/>
      <c r="E22" s="42">
        <v>16</v>
      </c>
      <c r="F22" s="37"/>
      <c r="G22" s="1">
        <f>416+35+32+28</f>
        <v>511</v>
      </c>
      <c r="H22" s="33"/>
      <c r="J22" s="44"/>
      <c r="K22" s="4" t="s">
        <v>16</v>
      </c>
      <c r="M22" s="4">
        <v>32</v>
      </c>
    </row>
    <row r="23" spans="1:13" ht="12.75" customHeight="1">
      <c r="A23" s="1">
        <v>7</v>
      </c>
      <c r="B23" s="37" t="s">
        <v>32</v>
      </c>
      <c r="C23" s="55"/>
      <c r="D23" s="55"/>
      <c r="E23" s="42">
        <v>16</v>
      </c>
      <c r="F23" s="37"/>
      <c r="G23" s="1">
        <f>413+36+64-8</f>
        <v>505</v>
      </c>
      <c r="J23" s="44"/>
      <c r="K23" s="4" t="s">
        <v>30</v>
      </c>
      <c r="M23" s="4">
        <v>29</v>
      </c>
    </row>
    <row r="24" spans="1:14" ht="12.75" customHeight="1">
      <c r="A24" s="1">
        <v>8</v>
      </c>
      <c r="B24" s="37" t="s">
        <v>16</v>
      </c>
      <c r="C24" s="41"/>
      <c r="D24" s="41"/>
      <c r="E24" s="42">
        <v>16</v>
      </c>
      <c r="F24" s="37"/>
      <c r="G24" s="1">
        <f>471+32-10</f>
        <v>493</v>
      </c>
      <c r="J24" s="44"/>
      <c r="K24" s="4" t="s">
        <v>74</v>
      </c>
      <c r="N24" s="4">
        <v>66</v>
      </c>
    </row>
    <row r="25" spans="1:10" ht="12.75" customHeight="1">
      <c r="A25" s="1">
        <v>9</v>
      </c>
      <c r="B25" s="3" t="s">
        <v>30</v>
      </c>
      <c r="C25" s="41"/>
      <c r="D25" s="41"/>
      <c r="E25" s="42">
        <v>16</v>
      </c>
      <c r="F25" s="37"/>
      <c r="G25" s="1">
        <f>433+29+30</f>
        <v>492</v>
      </c>
      <c r="J25" s="44"/>
    </row>
    <row r="26" spans="1:10" ht="12.75" customHeight="1">
      <c r="A26" s="1">
        <v>10</v>
      </c>
      <c r="B26" s="3" t="s">
        <v>50</v>
      </c>
      <c r="C26" s="24"/>
      <c r="D26" s="24"/>
      <c r="E26" s="42">
        <v>16</v>
      </c>
      <c r="F26" s="37"/>
      <c r="G26" s="1">
        <v>477</v>
      </c>
      <c r="J26" s="44"/>
    </row>
    <row r="27" spans="1:10" ht="12.75" customHeight="1">
      <c r="A27" s="1">
        <v>11</v>
      </c>
      <c r="B27" s="43"/>
      <c r="C27" s="24"/>
      <c r="D27" s="24"/>
      <c r="E27" s="42"/>
      <c r="F27" s="43"/>
      <c r="G27" s="42"/>
      <c r="J27" s="44"/>
    </row>
    <row r="28" spans="2:8" ht="12.75" customHeight="1">
      <c r="B28" s="43"/>
      <c r="C28" s="24"/>
      <c r="D28" s="24"/>
      <c r="E28" s="1"/>
      <c r="F28" s="37"/>
      <c r="G28" s="1"/>
      <c r="H28" s="33"/>
    </row>
    <row r="29" spans="1:12" s="6" customFormat="1" ht="18" thickBot="1">
      <c r="A29" s="15" t="s">
        <v>0</v>
      </c>
      <c r="B29" s="16"/>
      <c r="C29" s="16"/>
      <c r="D29" s="16"/>
      <c r="E29" s="16"/>
      <c r="F29" s="16"/>
      <c r="G29" s="16"/>
      <c r="H29" s="17"/>
      <c r="L29" s="4"/>
    </row>
    <row r="30" spans="1:10" ht="12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8" s="21" customFormat="1" ht="13.5">
      <c r="A31" s="27" t="str">
        <f>'A klasse'!A30</f>
        <v>Kampioen</v>
      </c>
      <c r="B31" s="20"/>
      <c r="C31" s="28" t="str">
        <f>'A klasse'!C30</f>
        <v>Seizoen 2021-2022</v>
      </c>
      <c r="D31" s="35"/>
      <c r="E31" s="20" t="s">
        <v>14</v>
      </c>
      <c r="F31" s="20"/>
      <c r="G31" s="20"/>
      <c r="H31" s="20"/>
    </row>
    <row r="32" spans="1:10" ht="12.75" customHeight="1">
      <c r="A32" s="62" t="s">
        <v>128</v>
      </c>
      <c r="B32" s="62"/>
      <c r="C32" s="62"/>
      <c r="D32" s="62"/>
      <c r="E32" s="62"/>
      <c r="F32" s="62"/>
      <c r="G32" s="62"/>
      <c r="H32" s="62"/>
      <c r="J32" s="19"/>
    </row>
    <row r="33" spans="1:8" ht="12.75" customHeight="1">
      <c r="A33" s="62"/>
      <c r="B33" s="62"/>
      <c r="C33" s="62"/>
      <c r="D33" s="62"/>
      <c r="E33" s="62"/>
      <c r="F33" s="62"/>
      <c r="G33" s="62"/>
      <c r="H33" s="62"/>
    </row>
    <row r="34" spans="1:8" ht="12.75" customHeight="1">
      <c r="A34" s="62"/>
      <c r="B34" s="62"/>
      <c r="C34" s="62"/>
      <c r="D34" s="62"/>
      <c r="E34" s="62"/>
      <c r="F34" s="62"/>
      <c r="G34" s="62"/>
      <c r="H34" s="62"/>
    </row>
    <row r="35" spans="1:8" s="44" customFormat="1" ht="12.75" customHeight="1">
      <c r="A35" s="62"/>
      <c r="B35" s="62"/>
      <c r="C35" s="62"/>
      <c r="D35" s="62"/>
      <c r="E35" s="62"/>
      <c r="F35" s="62"/>
      <c r="G35" s="62"/>
      <c r="H35" s="62"/>
    </row>
    <row r="36" spans="1:8" ht="12.75" customHeight="1">
      <c r="A36" s="62"/>
      <c r="B36" s="62"/>
      <c r="C36" s="62"/>
      <c r="D36" s="62"/>
      <c r="E36" s="62"/>
      <c r="F36" s="62"/>
      <c r="G36" s="62"/>
      <c r="H36" s="62"/>
    </row>
    <row r="37" spans="1:8" ht="12.75" customHeight="1">
      <c r="A37" s="62"/>
      <c r="B37" s="62"/>
      <c r="C37" s="62"/>
      <c r="D37" s="62"/>
      <c r="E37" s="62"/>
      <c r="F37" s="62"/>
      <c r="G37" s="62"/>
      <c r="H37" s="62"/>
    </row>
    <row r="38" spans="1:8" ht="12.75" customHeight="1">
      <c r="A38" s="62"/>
      <c r="B38" s="62"/>
      <c r="C38" s="62"/>
      <c r="D38" s="62"/>
      <c r="E38" s="62"/>
      <c r="F38" s="62"/>
      <c r="G38" s="62"/>
      <c r="H38" s="62"/>
    </row>
    <row r="39" spans="1:8" ht="12.75" customHeight="1">
      <c r="A39" s="27" t="s">
        <v>80</v>
      </c>
      <c r="B39" s="20"/>
      <c r="C39" s="28"/>
      <c r="D39" s="35"/>
      <c r="E39" s="20"/>
      <c r="F39" s="20"/>
      <c r="G39" s="20"/>
      <c r="H39" s="20"/>
    </row>
    <row r="40" spans="1:8" ht="12.75" customHeight="1">
      <c r="A40" s="46" t="s">
        <v>126</v>
      </c>
      <c r="H40" s="3"/>
    </row>
    <row r="41" spans="1:8" ht="12.75" customHeight="1">
      <c r="A41" s="46" t="s">
        <v>111</v>
      </c>
      <c r="H41" s="3"/>
    </row>
    <row r="42" spans="1:8" ht="12.75" customHeight="1">
      <c r="A42" s="46" t="s">
        <v>112</v>
      </c>
      <c r="H42" s="3"/>
    </row>
    <row r="43" spans="1:8" ht="12.75" customHeight="1">
      <c r="A43" s="46" t="s">
        <v>117</v>
      </c>
      <c r="B43" s="36"/>
      <c r="C43" s="36"/>
      <c r="D43" s="36"/>
      <c r="E43" s="36"/>
      <c r="F43" s="36"/>
      <c r="G43" s="36"/>
      <c r="H43" s="36"/>
    </row>
    <row r="44" ht="13.5">
      <c r="A44" s="38" t="s">
        <v>118</v>
      </c>
    </row>
    <row r="45" ht="13.5">
      <c r="A45" s="38" t="s">
        <v>119</v>
      </c>
    </row>
    <row r="46" ht="13.5">
      <c r="A46" s="38"/>
    </row>
    <row r="47" ht="13.5">
      <c r="A47" s="38"/>
    </row>
  </sheetData>
  <sheetProtection/>
  <mergeCells count="5">
    <mergeCell ref="C2:D3"/>
    <mergeCell ref="E2:G3"/>
    <mergeCell ref="E7:G7"/>
    <mergeCell ref="A15:H15"/>
    <mergeCell ref="A32:H38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0" width="9.33203125" style="4" customWidth="1"/>
    <col min="11" max="15" width="9.33203125" style="4" hidden="1" customWidth="1"/>
    <col min="16" max="16384" width="9.33203125" style="4" customWidth="1"/>
  </cols>
  <sheetData>
    <row r="1" ht="15">
      <c r="B1" s="2"/>
    </row>
    <row r="2" spans="3:7" ht="13.5">
      <c r="C2" s="59" t="s">
        <v>6</v>
      </c>
      <c r="D2" s="59"/>
      <c r="E2" s="59" t="s">
        <v>34</v>
      </c>
      <c r="F2" s="59"/>
      <c r="G2" s="59"/>
    </row>
    <row r="3" spans="3:7" ht="13.5">
      <c r="C3" s="59"/>
      <c r="D3" s="59"/>
      <c r="E3" s="59"/>
      <c r="F3" s="59"/>
      <c r="G3" s="59"/>
    </row>
    <row r="5" spans="1:14" ht="18" thickBot="1">
      <c r="A5" s="9" t="s">
        <v>5</v>
      </c>
      <c r="B5" s="10"/>
      <c r="C5" s="10"/>
      <c r="D5" s="10"/>
      <c r="E5" s="10"/>
      <c r="F5" s="10"/>
      <c r="G5" s="10"/>
      <c r="H5" s="11"/>
      <c r="N5" s="44"/>
    </row>
    <row r="6" spans="1:14" ht="12.75">
      <c r="A6" s="4"/>
      <c r="B6" s="4"/>
      <c r="C6" s="4"/>
      <c r="D6" s="4"/>
      <c r="E6" s="4"/>
      <c r="F6" s="4"/>
      <c r="G6" s="4"/>
      <c r="N6" s="44"/>
    </row>
    <row r="7" spans="1:14" s="21" customFormat="1" ht="13.5">
      <c r="A7" s="29" t="str">
        <f>'A klasse'!A7</f>
        <v>Ronde 13</v>
      </c>
      <c r="B7" s="29"/>
      <c r="C7" s="30" t="str">
        <f>'A klasse'!C7</f>
        <v>25-04-22 / 01-05-22</v>
      </c>
      <c r="D7" s="30"/>
      <c r="E7" s="60" t="s">
        <v>4</v>
      </c>
      <c r="F7" s="60"/>
      <c r="G7" s="60"/>
      <c r="H7" s="26"/>
      <c r="N7" s="44"/>
    </row>
    <row r="8" spans="1:15" ht="13.5">
      <c r="A8" s="8">
        <v>44596</v>
      </c>
      <c r="B8" s="43" t="s">
        <v>77</v>
      </c>
      <c r="C8" s="42" t="s">
        <v>13</v>
      </c>
      <c r="D8" s="43" t="s">
        <v>51</v>
      </c>
      <c r="E8" s="32">
        <v>29</v>
      </c>
      <c r="F8" s="42" t="s">
        <v>13</v>
      </c>
      <c r="G8" s="42">
        <v>19</v>
      </c>
      <c r="H8" s="44"/>
      <c r="I8" s="54" t="s">
        <v>101</v>
      </c>
      <c r="J8" s="53"/>
      <c r="N8" s="53"/>
      <c r="O8" s="53"/>
    </row>
    <row r="9" spans="1:15" ht="13.5">
      <c r="A9" s="8">
        <v>44601</v>
      </c>
      <c r="B9" s="43" t="s">
        <v>76</v>
      </c>
      <c r="C9" s="42" t="s">
        <v>13</v>
      </c>
      <c r="D9" s="43" t="s">
        <v>64</v>
      </c>
      <c r="E9" s="32">
        <v>28</v>
      </c>
      <c r="F9" s="42" t="s">
        <v>13</v>
      </c>
      <c r="G9" s="42">
        <v>21</v>
      </c>
      <c r="H9" s="43"/>
      <c r="I9" s="54" t="s">
        <v>101</v>
      </c>
      <c r="J9" s="53"/>
      <c r="O9" s="53"/>
    </row>
    <row r="10" spans="1:15" ht="13.5">
      <c r="A10" s="8">
        <v>44609</v>
      </c>
      <c r="B10" s="43" t="s">
        <v>78</v>
      </c>
      <c r="C10" s="42" t="s">
        <v>13</v>
      </c>
      <c r="D10" s="43" t="s">
        <v>76</v>
      </c>
      <c r="E10" s="32">
        <v>27</v>
      </c>
      <c r="F10" s="42" t="s">
        <v>13</v>
      </c>
      <c r="G10" s="42">
        <v>20</v>
      </c>
      <c r="H10" s="44"/>
      <c r="I10" s="54" t="s">
        <v>101</v>
      </c>
      <c r="J10" s="53"/>
      <c r="N10" s="44"/>
      <c r="O10" s="53"/>
    </row>
    <row r="11" spans="1:15" ht="13.5">
      <c r="A11" s="8">
        <v>44610</v>
      </c>
      <c r="B11" s="43" t="s">
        <v>77</v>
      </c>
      <c r="C11" s="42" t="s">
        <v>13</v>
      </c>
      <c r="D11" s="43" t="s">
        <v>21</v>
      </c>
      <c r="E11" s="32">
        <v>30</v>
      </c>
      <c r="F11" s="42" t="s">
        <v>13</v>
      </c>
      <c r="G11" s="42">
        <v>15</v>
      </c>
      <c r="H11" s="44"/>
      <c r="I11" s="54" t="s">
        <v>101</v>
      </c>
      <c r="J11" s="53"/>
      <c r="N11" s="53"/>
      <c r="O11" s="53"/>
    </row>
    <row r="12" spans="1:9" s="44" customFormat="1" ht="13.5">
      <c r="A12" s="8">
        <v>44651</v>
      </c>
      <c r="B12" s="43" t="s">
        <v>28</v>
      </c>
      <c r="C12" s="42" t="s">
        <v>13</v>
      </c>
      <c r="D12" s="43" t="s">
        <v>40</v>
      </c>
      <c r="E12" s="32">
        <v>33</v>
      </c>
      <c r="F12" s="42" t="s">
        <v>13</v>
      </c>
      <c r="G12" s="42">
        <v>32</v>
      </c>
      <c r="I12" s="43" t="s">
        <v>106</v>
      </c>
    </row>
    <row r="13" spans="1:15" s="44" customFormat="1" ht="13.5">
      <c r="A13" s="8">
        <v>44651</v>
      </c>
      <c r="B13" s="43" t="s">
        <v>27</v>
      </c>
      <c r="C13" s="42" t="s">
        <v>13</v>
      </c>
      <c r="D13" s="43" t="s">
        <v>51</v>
      </c>
      <c r="E13" s="32">
        <v>40</v>
      </c>
      <c r="F13" s="42" t="s">
        <v>13</v>
      </c>
      <c r="G13" s="42">
        <v>22</v>
      </c>
      <c r="I13" s="22"/>
      <c r="J13" s="22"/>
      <c r="K13" s="22"/>
      <c r="M13" s="22"/>
      <c r="N13" s="22"/>
      <c r="O13" s="22"/>
    </row>
    <row r="14" spans="1:15" s="44" customFormat="1" ht="13.5">
      <c r="A14" s="8">
        <v>44669</v>
      </c>
      <c r="B14" s="43" t="s">
        <v>41</v>
      </c>
      <c r="C14" s="42" t="s">
        <v>13</v>
      </c>
      <c r="D14" s="43" t="s">
        <v>27</v>
      </c>
      <c r="E14" s="32">
        <v>26</v>
      </c>
      <c r="F14" s="42" t="s">
        <v>13</v>
      </c>
      <c r="G14" s="42">
        <v>40</v>
      </c>
      <c r="I14" s="22"/>
      <c r="J14" s="22"/>
      <c r="K14" s="22"/>
      <c r="M14" s="22"/>
      <c r="N14" s="22"/>
      <c r="O14" s="22"/>
    </row>
    <row r="15" spans="1:15" s="44" customFormat="1" ht="13.5">
      <c r="A15" s="8">
        <v>44679</v>
      </c>
      <c r="B15" s="43" t="s">
        <v>51</v>
      </c>
      <c r="C15" s="42" t="s">
        <v>13</v>
      </c>
      <c r="D15" s="43" t="s">
        <v>41</v>
      </c>
      <c r="E15" s="32">
        <v>35</v>
      </c>
      <c r="F15" s="42" t="s">
        <v>13</v>
      </c>
      <c r="G15" s="42">
        <v>31</v>
      </c>
      <c r="I15" s="22"/>
      <c r="J15" s="22"/>
      <c r="K15" s="22"/>
      <c r="M15" s="22"/>
      <c r="N15" s="22"/>
      <c r="O15" s="22"/>
    </row>
    <row r="16" spans="1:15" s="44" customFormat="1" ht="13.5">
      <c r="A16" s="8">
        <v>44679</v>
      </c>
      <c r="B16" s="43" t="s">
        <v>57</v>
      </c>
      <c r="C16" s="42" t="s">
        <v>13</v>
      </c>
      <c r="D16" s="43" t="s">
        <v>78</v>
      </c>
      <c r="E16" s="32">
        <v>36</v>
      </c>
      <c r="F16" s="42" t="s">
        <v>13</v>
      </c>
      <c r="G16" s="42">
        <v>33</v>
      </c>
      <c r="I16" s="22"/>
      <c r="J16" s="22"/>
      <c r="K16" s="22"/>
      <c r="M16" s="22"/>
      <c r="N16" s="22"/>
      <c r="O16" s="22"/>
    </row>
    <row r="17" spans="1:15" s="44" customFormat="1" ht="13.5">
      <c r="A17" s="8">
        <v>44679</v>
      </c>
      <c r="B17" s="43" t="s">
        <v>64</v>
      </c>
      <c r="C17" s="42" t="s">
        <v>13</v>
      </c>
      <c r="D17" s="43" t="s">
        <v>28</v>
      </c>
      <c r="E17" s="32">
        <v>33</v>
      </c>
      <c r="F17" s="42" t="s">
        <v>13</v>
      </c>
      <c r="G17" s="42">
        <v>33</v>
      </c>
      <c r="I17" s="43" t="s">
        <v>106</v>
      </c>
      <c r="J17" s="22"/>
      <c r="K17" s="22"/>
      <c r="M17" s="22"/>
      <c r="N17" s="22"/>
      <c r="O17" s="22"/>
    </row>
    <row r="18" spans="1:15" s="44" customFormat="1" ht="13.5">
      <c r="A18" s="61" t="s">
        <v>103</v>
      </c>
      <c r="B18" s="61"/>
      <c r="C18" s="61"/>
      <c r="D18" s="61"/>
      <c r="E18" s="61"/>
      <c r="F18" s="61"/>
      <c r="G18" s="61"/>
      <c r="H18" s="61"/>
      <c r="I18" s="22"/>
      <c r="J18" s="22"/>
      <c r="K18" s="22"/>
      <c r="M18" s="22"/>
      <c r="N18" s="22"/>
      <c r="O18" s="22"/>
    </row>
    <row r="19" spans="1:12" s="22" customFormat="1" ht="13.5" thickBot="1">
      <c r="A19" s="12" t="s">
        <v>3</v>
      </c>
      <c r="B19" s="13" t="s">
        <v>2</v>
      </c>
      <c r="C19" s="13"/>
      <c r="D19" s="13"/>
      <c r="E19" s="12" t="s">
        <v>1</v>
      </c>
      <c r="F19" s="13"/>
      <c r="G19" s="12" t="s">
        <v>7</v>
      </c>
      <c r="H19" s="23"/>
      <c r="L19" s="4"/>
    </row>
    <row r="20" spans="1:13" ht="13.5">
      <c r="A20" s="42">
        <v>1</v>
      </c>
      <c r="B20" s="43" t="s">
        <v>77</v>
      </c>
      <c r="C20" s="52"/>
      <c r="D20" s="52"/>
      <c r="E20" s="42">
        <v>16</v>
      </c>
      <c r="F20" s="43"/>
      <c r="G20" s="42">
        <f>459+38-8+29+30</f>
        <v>548</v>
      </c>
      <c r="H20" s="47"/>
      <c r="K20" s="44" t="s">
        <v>77</v>
      </c>
      <c r="L20" s="44"/>
      <c r="M20" s="44">
        <v>38</v>
      </c>
    </row>
    <row r="21" spans="1:13" ht="13.5">
      <c r="A21" s="42">
        <v>1</v>
      </c>
      <c r="B21" s="41" t="s">
        <v>27</v>
      </c>
      <c r="C21" s="43"/>
      <c r="D21" s="43"/>
      <c r="E21" s="42">
        <v>16</v>
      </c>
      <c r="F21" s="43"/>
      <c r="G21" s="42">
        <f>468+40+40</f>
        <v>548</v>
      </c>
      <c r="H21" s="25"/>
      <c r="K21" s="44" t="s">
        <v>88</v>
      </c>
      <c r="L21" s="44"/>
      <c r="M21" s="44">
        <v>36</v>
      </c>
    </row>
    <row r="22" spans="1:13" ht="13.5">
      <c r="A22" s="42">
        <v>3</v>
      </c>
      <c r="B22" s="43" t="s">
        <v>78</v>
      </c>
      <c r="C22" s="43"/>
      <c r="D22" s="43"/>
      <c r="E22" s="42">
        <v>16</v>
      </c>
      <c r="F22" s="43"/>
      <c r="G22" s="42">
        <f>448+36+27+33</f>
        <v>544</v>
      </c>
      <c r="K22" s="44" t="s">
        <v>89</v>
      </c>
      <c r="L22" s="44"/>
      <c r="M22" s="44">
        <v>36</v>
      </c>
    </row>
    <row r="23" spans="1:13" ht="13.5">
      <c r="A23" s="1">
        <v>4</v>
      </c>
      <c r="B23" s="43" t="s">
        <v>64</v>
      </c>
      <c r="C23" s="43"/>
      <c r="D23" s="43"/>
      <c r="E23" s="1">
        <v>16</v>
      </c>
      <c r="G23" s="1">
        <f>445+36+33+21</f>
        <v>535</v>
      </c>
      <c r="J23" s="44"/>
      <c r="K23" s="44" t="s">
        <v>28</v>
      </c>
      <c r="L23" s="44"/>
      <c r="M23" s="44">
        <v>36</v>
      </c>
    </row>
    <row r="24" spans="1:15" ht="13.5">
      <c r="A24" s="1">
        <v>5</v>
      </c>
      <c r="B24" s="43" t="s">
        <v>28</v>
      </c>
      <c r="C24" s="43"/>
      <c r="D24" s="43"/>
      <c r="E24" s="1">
        <v>16</v>
      </c>
      <c r="G24" s="1">
        <f>423+36+33+33</f>
        <v>525</v>
      </c>
      <c r="J24" s="44"/>
      <c r="K24" s="44" t="s">
        <v>90</v>
      </c>
      <c r="L24" s="44"/>
      <c r="M24" s="44">
        <v>33</v>
      </c>
      <c r="O24" s="4">
        <v>32</v>
      </c>
    </row>
    <row r="25" spans="1:15" ht="13.5">
      <c r="A25" s="1">
        <v>6</v>
      </c>
      <c r="B25" s="43" t="s">
        <v>21</v>
      </c>
      <c r="C25" s="41"/>
      <c r="D25" s="41"/>
      <c r="E25" s="1">
        <v>16</v>
      </c>
      <c r="G25" s="1">
        <f>507+15</f>
        <v>522</v>
      </c>
      <c r="K25" s="44" t="s">
        <v>76</v>
      </c>
      <c r="L25" s="44"/>
      <c r="M25" s="44">
        <v>99</v>
      </c>
      <c r="N25" s="44" t="s">
        <v>91</v>
      </c>
      <c r="O25" s="4">
        <v>64</v>
      </c>
    </row>
    <row r="26" spans="1:15" ht="13.5">
      <c r="A26" s="1">
        <v>7</v>
      </c>
      <c r="B26" s="43" t="s">
        <v>76</v>
      </c>
      <c r="C26" s="43"/>
      <c r="D26" s="43"/>
      <c r="E26" s="1">
        <v>16</v>
      </c>
      <c r="G26" s="1">
        <f>304+99+64+28+20</f>
        <v>515</v>
      </c>
      <c r="J26" s="44"/>
      <c r="K26" s="44" t="s">
        <v>57</v>
      </c>
      <c r="L26" s="44"/>
      <c r="M26" s="44">
        <v>33</v>
      </c>
      <c r="O26" s="4">
        <v>31</v>
      </c>
    </row>
    <row r="27" spans="1:13" ht="13.5">
      <c r="A27" s="1">
        <v>8</v>
      </c>
      <c r="B27" s="43" t="s">
        <v>40</v>
      </c>
      <c r="C27" s="46"/>
      <c r="D27" s="46"/>
      <c r="E27" s="1">
        <v>16</v>
      </c>
      <c r="G27" s="1">
        <f>419+33+32-8+32</f>
        <v>508</v>
      </c>
      <c r="J27" s="44"/>
      <c r="K27" s="44"/>
      <c r="L27" s="44"/>
      <c r="M27" s="44"/>
    </row>
    <row r="28" spans="1:10" ht="13.5">
      <c r="A28" s="1">
        <v>9</v>
      </c>
      <c r="B28" s="43" t="s">
        <v>57</v>
      </c>
      <c r="C28" s="41"/>
      <c r="D28" s="41"/>
      <c r="E28" s="1">
        <v>16</v>
      </c>
      <c r="G28" s="1">
        <f>400+33+31+35</f>
        <v>499</v>
      </c>
      <c r="J28" s="44"/>
    </row>
    <row r="29" spans="1:10" ht="13.5">
      <c r="A29" s="1">
        <v>10</v>
      </c>
      <c r="B29" s="43" t="s">
        <v>51</v>
      </c>
      <c r="C29" s="43"/>
      <c r="D29" s="43"/>
      <c r="E29" s="1">
        <v>16</v>
      </c>
      <c r="G29" s="1">
        <f>406+19+22+35</f>
        <v>482</v>
      </c>
      <c r="J29" s="44"/>
    </row>
    <row r="30" spans="1:10" ht="13.5">
      <c r="A30" s="1">
        <v>11</v>
      </c>
      <c r="B30" s="43" t="s">
        <v>41</v>
      </c>
      <c r="C30" s="43"/>
      <c r="D30" s="43"/>
      <c r="E30" s="1">
        <v>16</v>
      </c>
      <c r="G30" s="1">
        <f>384+26+31+29-6</f>
        <v>464</v>
      </c>
      <c r="H30" s="39"/>
      <c r="J30" s="44"/>
    </row>
    <row r="31" spans="2:7" ht="13.5">
      <c r="B31" s="7"/>
      <c r="C31" s="7"/>
      <c r="D31" s="7"/>
      <c r="E31" s="1"/>
      <c r="G31" s="1"/>
    </row>
    <row r="32" spans="1:8" s="6" customFormat="1" ht="18" thickBot="1">
      <c r="A32" s="15" t="s">
        <v>0</v>
      </c>
      <c r="B32" s="16"/>
      <c r="C32" s="16"/>
      <c r="D32" s="16"/>
      <c r="E32" s="16"/>
      <c r="F32" s="16"/>
      <c r="G32" s="16"/>
      <c r="H32" s="17"/>
    </row>
    <row r="33" spans="1:10" ht="12.7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8" s="21" customFormat="1" ht="13.5">
      <c r="A34" s="27" t="str">
        <f>'A klasse'!A30</f>
        <v>Kampioen</v>
      </c>
      <c r="B34" s="20"/>
      <c r="C34" s="28" t="str">
        <f>'A klasse'!C30</f>
        <v>Seizoen 2021-2022</v>
      </c>
      <c r="D34" s="35"/>
      <c r="E34" s="20" t="s">
        <v>14</v>
      </c>
      <c r="F34" s="20"/>
      <c r="G34" s="20"/>
      <c r="H34" s="20"/>
    </row>
    <row r="35" spans="1:15" ht="12.75" customHeight="1">
      <c r="A35" s="63" t="s">
        <v>130</v>
      </c>
      <c r="B35" s="63"/>
      <c r="C35" s="63"/>
      <c r="D35" s="63"/>
      <c r="E35" s="63"/>
      <c r="F35" s="63"/>
      <c r="G35" s="63"/>
      <c r="H35" s="63"/>
      <c r="I35" s="44"/>
      <c r="J35" s="44"/>
      <c r="K35" s="44"/>
      <c r="L35" s="44"/>
      <c r="M35" s="44"/>
      <c r="N35" s="44"/>
      <c r="O35" s="44"/>
    </row>
    <row r="36" spans="1:15" ht="12.75" customHeight="1">
      <c r="A36" s="63"/>
      <c r="B36" s="63"/>
      <c r="C36" s="63"/>
      <c r="D36" s="63"/>
      <c r="E36" s="63"/>
      <c r="F36" s="63"/>
      <c r="G36" s="63"/>
      <c r="H36" s="63"/>
      <c r="I36" s="44"/>
      <c r="J36" s="44"/>
      <c r="K36" s="44"/>
      <c r="L36" s="44"/>
      <c r="M36" s="44"/>
      <c r="N36" s="44"/>
      <c r="O36" s="44"/>
    </row>
    <row r="37" spans="1:15" ht="12.75" customHeight="1">
      <c r="A37" s="63"/>
      <c r="B37" s="63"/>
      <c r="C37" s="63"/>
      <c r="D37" s="63"/>
      <c r="E37" s="63"/>
      <c r="F37" s="63"/>
      <c r="G37" s="63"/>
      <c r="H37" s="63"/>
      <c r="I37" s="44"/>
      <c r="J37" s="44"/>
      <c r="K37" s="44"/>
      <c r="L37" s="44"/>
      <c r="M37" s="44"/>
      <c r="N37" s="44"/>
      <c r="O37" s="44"/>
    </row>
    <row r="38" spans="1:8" s="44" customFormat="1" ht="12.75" customHeight="1">
      <c r="A38" s="63"/>
      <c r="B38" s="63"/>
      <c r="C38" s="63"/>
      <c r="D38" s="63"/>
      <c r="E38" s="63"/>
      <c r="F38" s="63"/>
      <c r="G38" s="63"/>
      <c r="H38" s="63"/>
    </row>
    <row r="39" spans="1:15" ht="12.75" customHeight="1">
      <c r="A39" s="63"/>
      <c r="B39" s="63"/>
      <c r="C39" s="63"/>
      <c r="D39" s="63"/>
      <c r="E39" s="63"/>
      <c r="F39" s="63"/>
      <c r="G39" s="63"/>
      <c r="H39" s="63"/>
      <c r="I39" s="44"/>
      <c r="J39" s="44"/>
      <c r="K39" s="44"/>
      <c r="L39" s="44"/>
      <c r="M39" s="44"/>
      <c r="N39" s="44"/>
      <c r="O39" s="44"/>
    </row>
    <row r="40" spans="1:15" ht="12.75" customHeight="1">
      <c r="A40" s="63"/>
      <c r="B40" s="63"/>
      <c r="C40" s="63"/>
      <c r="D40" s="63"/>
      <c r="E40" s="63"/>
      <c r="F40" s="63"/>
      <c r="G40" s="63"/>
      <c r="H40" s="63"/>
      <c r="I40" s="44"/>
      <c r="J40" s="44"/>
      <c r="K40" s="44"/>
      <c r="L40" s="44"/>
      <c r="M40" s="44"/>
      <c r="N40" s="44"/>
      <c r="O40" s="44"/>
    </row>
    <row r="41" spans="1:15" ht="12.75" customHeight="1">
      <c r="A41" s="63"/>
      <c r="B41" s="63"/>
      <c r="C41" s="63"/>
      <c r="D41" s="63"/>
      <c r="E41" s="63"/>
      <c r="F41" s="63"/>
      <c r="G41" s="63"/>
      <c r="H41" s="63"/>
      <c r="I41" s="44"/>
      <c r="J41" s="44"/>
      <c r="K41" s="44"/>
      <c r="L41" s="44"/>
      <c r="M41" s="44"/>
      <c r="N41" s="44"/>
      <c r="O41" s="44"/>
    </row>
    <row r="42" spans="1:8" ht="12.75" customHeight="1">
      <c r="A42" s="27" t="s">
        <v>80</v>
      </c>
      <c r="B42" s="20"/>
      <c r="C42" s="28"/>
      <c r="D42" s="35"/>
      <c r="E42" s="20"/>
      <c r="F42" s="20"/>
      <c r="G42" s="20"/>
      <c r="H42" s="20"/>
    </row>
    <row r="43" spans="1:8" ht="12.75" customHeight="1">
      <c r="A43" s="46" t="s">
        <v>126</v>
      </c>
      <c r="H43" s="3"/>
    </row>
    <row r="44" ht="12.75" customHeight="1">
      <c r="A44" s="46" t="s">
        <v>111</v>
      </c>
    </row>
    <row r="45" ht="13.5">
      <c r="A45" s="46" t="s">
        <v>112</v>
      </c>
    </row>
    <row r="46" ht="13.5">
      <c r="A46" s="46" t="s">
        <v>120</v>
      </c>
    </row>
    <row r="47" ht="13.5">
      <c r="A47" s="46" t="s">
        <v>129</v>
      </c>
    </row>
    <row r="48" ht="13.5">
      <c r="A48" s="46" t="s">
        <v>121</v>
      </c>
    </row>
    <row r="49" ht="13.5">
      <c r="A49" s="45"/>
    </row>
    <row r="50" ht="13.5">
      <c r="A50" s="45"/>
    </row>
  </sheetData>
  <sheetProtection/>
  <mergeCells count="5">
    <mergeCell ref="A18:H18"/>
    <mergeCell ref="C2:D3"/>
    <mergeCell ref="E2:G3"/>
    <mergeCell ref="E7:G7"/>
    <mergeCell ref="A35:H41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49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" customWidth="1"/>
    <col min="3" max="3" width="3.5" style="3" customWidth="1"/>
    <col min="4" max="4" width="22.83203125" style="3" customWidth="1"/>
    <col min="5" max="5" width="5.83203125" style="3" customWidth="1"/>
    <col min="6" max="6" width="3.16015625" style="3" customWidth="1"/>
    <col min="7" max="7" width="6" style="3" customWidth="1"/>
    <col min="8" max="8" width="5.83203125" style="4" customWidth="1"/>
    <col min="9" max="10" width="9.33203125" style="4" customWidth="1"/>
    <col min="11" max="13" width="9.33203125" style="4" hidden="1" customWidth="1"/>
    <col min="14" max="14" width="9.33203125" style="4" customWidth="1"/>
    <col min="15" max="16384" width="9.33203125" style="4" customWidth="1"/>
  </cols>
  <sheetData>
    <row r="1" ht="15">
      <c r="B1" s="2"/>
    </row>
    <row r="2" spans="3:7" ht="13.5">
      <c r="C2" s="59" t="s">
        <v>6</v>
      </c>
      <c r="D2" s="59"/>
      <c r="E2" s="59" t="s">
        <v>37</v>
      </c>
      <c r="F2" s="59"/>
      <c r="G2" s="59"/>
    </row>
    <row r="3" spans="3:7" ht="13.5">
      <c r="C3" s="59"/>
      <c r="D3" s="59"/>
      <c r="E3" s="59"/>
      <c r="F3" s="59"/>
      <c r="G3" s="59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7" ht="12.75">
      <c r="A6" s="4"/>
      <c r="B6" s="4"/>
      <c r="C6" s="4"/>
      <c r="D6" s="4"/>
      <c r="E6" s="4"/>
      <c r="F6" s="4"/>
      <c r="G6" s="4"/>
    </row>
    <row r="7" spans="1:8" s="21" customFormat="1" ht="13.5">
      <c r="A7" s="29" t="str">
        <f>'A klasse'!A7</f>
        <v>Ronde 13</v>
      </c>
      <c r="B7" s="29"/>
      <c r="C7" s="30" t="str">
        <f>'A klasse'!C7</f>
        <v>25-04-22 / 01-05-22</v>
      </c>
      <c r="D7" s="30"/>
      <c r="E7" s="60" t="s">
        <v>4</v>
      </c>
      <c r="F7" s="60"/>
      <c r="G7" s="60"/>
      <c r="H7" s="20"/>
    </row>
    <row r="8" spans="1:20" ht="13.5">
      <c r="A8" s="8">
        <v>44678</v>
      </c>
      <c r="B8" s="43" t="s">
        <v>54</v>
      </c>
      <c r="C8" s="42" t="s">
        <v>13</v>
      </c>
      <c r="D8" s="43" t="s">
        <v>25</v>
      </c>
      <c r="E8" s="32">
        <v>37</v>
      </c>
      <c r="F8" s="42" t="s">
        <v>13</v>
      </c>
      <c r="G8" s="42">
        <v>25</v>
      </c>
      <c r="I8" s="44"/>
      <c r="J8" s="44"/>
      <c r="N8" s="44"/>
      <c r="O8" s="21"/>
      <c r="P8" s="21"/>
      <c r="Q8" s="21"/>
      <c r="R8" s="21"/>
      <c r="S8" s="21"/>
      <c r="T8" s="21"/>
    </row>
    <row r="9" spans="1:20" ht="13.5">
      <c r="A9" s="8">
        <v>44679</v>
      </c>
      <c r="B9" s="43" t="s">
        <v>46</v>
      </c>
      <c r="C9" s="42" t="s">
        <v>13</v>
      </c>
      <c r="D9" s="43" t="s">
        <v>60</v>
      </c>
      <c r="E9" s="32">
        <v>30</v>
      </c>
      <c r="F9" s="42" t="s">
        <v>13</v>
      </c>
      <c r="G9" s="42">
        <v>31</v>
      </c>
      <c r="H9" s="43"/>
      <c r="I9" s="44"/>
      <c r="J9" s="44"/>
      <c r="N9" s="44"/>
      <c r="O9" s="21"/>
      <c r="P9" s="21"/>
      <c r="Q9" s="21"/>
      <c r="R9" s="21"/>
      <c r="S9" s="21"/>
      <c r="T9" s="21"/>
    </row>
    <row r="10" spans="1:8" ht="13.5">
      <c r="A10" s="8"/>
      <c r="B10" s="43"/>
      <c r="C10" s="42"/>
      <c r="D10" s="32"/>
      <c r="E10" s="32"/>
      <c r="F10" s="42"/>
      <c r="G10" s="42"/>
      <c r="H10" s="44"/>
    </row>
    <row r="11" spans="1:8" ht="13.5">
      <c r="A11" s="8"/>
      <c r="B11" s="43"/>
      <c r="C11" s="42"/>
      <c r="D11" s="43"/>
      <c r="E11" s="32"/>
      <c r="F11" s="42"/>
      <c r="G11" s="42"/>
      <c r="H11" s="44"/>
    </row>
    <row r="12" spans="1:7" s="44" customFormat="1" ht="13.5">
      <c r="A12" s="8"/>
      <c r="B12" s="43"/>
      <c r="C12" s="42"/>
      <c r="D12" s="32"/>
      <c r="E12" s="32"/>
      <c r="F12" s="42"/>
      <c r="G12" s="42"/>
    </row>
    <row r="13" spans="1:8" ht="13.5">
      <c r="A13" s="8"/>
      <c r="B13" s="43"/>
      <c r="C13" s="42"/>
      <c r="D13" s="43"/>
      <c r="E13" s="32"/>
      <c r="F13" s="42"/>
      <c r="G13" s="42"/>
      <c r="H13" s="3"/>
    </row>
    <row r="14" spans="1:8" s="44" customFormat="1" ht="13.5">
      <c r="A14" s="61" t="s">
        <v>103</v>
      </c>
      <c r="B14" s="61"/>
      <c r="C14" s="61"/>
      <c r="D14" s="61"/>
      <c r="E14" s="61"/>
      <c r="F14" s="61"/>
      <c r="G14" s="61"/>
      <c r="H14" s="61"/>
    </row>
    <row r="15" spans="1:19" s="22" customFormat="1" ht="13.5" thickBot="1">
      <c r="A15" s="12" t="s">
        <v>3</v>
      </c>
      <c r="B15" s="13" t="s">
        <v>2</v>
      </c>
      <c r="C15" s="13"/>
      <c r="D15" s="13"/>
      <c r="E15" s="12" t="s">
        <v>1</v>
      </c>
      <c r="F15" s="13"/>
      <c r="G15" s="12" t="s">
        <v>7</v>
      </c>
      <c r="H15" s="23"/>
      <c r="N15" s="4"/>
      <c r="O15" s="4"/>
      <c r="P15" s="4"/>
      <c r="Q15" s="4"/>
      <c r="R15" s="4"/>
      <c r="S15" s="4"/>
    </row>
    <row r="16" spans="1:9" ht="13.5">
      <c r="A16" s="42">
        <v>1</v>
      </c>
      <c r="B16" s="43" t="s">
        <v>54</v>
      </c>
      <c r="C16" s="52"/>
      <c r="D16" s="52"/>
      <c r="E16" s="42">
        <v>17</v>
      </c>
      <c r="F16" s="43"/>
      <c r="G16" s="42">
        <f>523+35+37</f>
        <v>595</v>
      </c>
      <c r="H16" s="47"/>
      <c r="I16" s="47"/>
    </row>
    <row r="17" spans="1:13" ht="13.5">
      <c r="A17" s="42">
        <v>2</v>
      </c>
      <c r="B17" s="43" t="s">
        <v>56</v>
      </c>
      <c r="C17" s="41"/>
      <c r="D17" s="41"/>
      <c r="E17" s="42">
        <v>17</v>
      </c>
      <c r="F17" s="43"/>
      <c r="G17" s="42">
        <f>529+34</f>
        <v>563</v>
      </c>
      <c r="K17" s="21" t="s">
        <v>60</v>
      </c>
      <c r="M17" s="4">
        <v>35</v>
      </c>
    </row>
    <row r="18" spans="1:13" ht="13.5">
      <c r="A18" s="1">
        <v>3</v>
      </c>
      <c r="B18" s="43" t="s">
        <v>36</v>
      </c>
      <c r="C18" s="41"/>
      <c r="D18" s="41"/>
      <c r="E18" s="42">
        <v>17</v>
      </c>
      <c r="F18" s="43"/>
      <c r="G18" s="42">
        <f>533+36-9</f>
        <v>560</v>
      </c>
      <c r="K18" s="44" t="s">
        <v>68</v>
      </c>
      <c r="L18" s="44"/>
      <c r="M18" s="44">
        <v>72</v>
      </c>
    </row>
    <row r="19" spans="1:13" ht="13.5">
      <c r="A19" s="1">
        <v>4</v>
      </c>
      <c r="B19" s="37" t="s">
        <v>53</v>
      </c>
      <c r="C19" s="41"/>
      <c r="D19" s="41"/>
      <c r="E19" s="42">
        <v>17</v>
      </c>
      <c r="G19" s="1">
        <f>528+34-10</f>
        <v>552</v>
      </c>
      <c r="J19" s="44"/>
      <c r="K19" s="44" t="s">
        <v>36</v>
      </c>
      <c r="L19" s="44"/>
      <c r="M19" s="44">
        <v>36</v>
      </c>
    </row>
    <row r="20" spans="1:13" ht="13.5">
      <c r="A20" s="1">
        <v>4</v>
      </c>
      <c r="B20" s="37" t="s">
        <v>46</v>
      </c>
      <c r="C20" s="43"/>
      <c r="D20" s="43"/>
      <c r="E20" s="42">
        <v>17</v>
      </c>
      <c r="G20" s="1">
        <f>522+30</f>
        <v>552</v>
      </c>
      <c r="J20" s="44"/>
      <c r="K20" s="4" t="s">
        <v>92</v>
      </c>
      <c r="M20" s="4">
        <v>35</v>
      </c>
    </row>
    <row r="21" spans="1:13" ht="13.5">
      <c r="A21" s="1">
        <v>6</v>
      </c>
      <c r="B21" s="37" t="s">
        <v>68</v>
      </c>
      <c r="C21" s="56"/>
      <c r="D21" s="56"/>
      <c r="E21" s="42">
        <v>17</v>
      </c>
      <c r="G21" s="1">
        <f>477+72</f>
        <v>549</v>
      </c>
      <c r="H21" s="33"/>
      <c r="J21" s="44"/>
      <c r="K21" s="4" t="s">
        <v>93</v>
      </c>
      <c r="M21" s="4">
        <v>34</v>
      </c>
    </row>
    <row r="22" spans="1:13" ht="13.5">
      <c r="A22" s="1">
        <v>7</v>
      </c>
      <c r="B22" s="37" t="s">
        <v>60</v>
      </c>
      <c r="C22" s="41"/>
      <c r="D22" s="41"/>
      <c r="E22" s="42">
        <v>17</v>
      </c>
      <c r="G22" s="1">
        <f>475+35+31</f>
        <v>541</v>
      </c>
      <c r="J22" s="44"/>
      <c r="K22" s="44" t="s">
        <v>94</v>
      </c>
      <c r="L22" s="44"/>
      <c r="M22" s="44">
        <v>33</v>
      </c>
    </row>
    <row r="23" spans="1:13" ht="13.5">
      <c r="A23" s="1">
        <v>8</v>
      </c>
      <c r="B23" s="3" t="s">
        <v>25</v>
      </c>
      <c r="C23" s="43"/>
      <c r="D23" s="43"/>
      <c r="E23" s="42">
        <v>17</v>
      </c>
      <c r="G23" s="1">
        <f>489+32+25-6</f>
        <v>540</v>
      </c>
      <c r="H23" s="33"/>
      <c r="J23" s="44"/>
      <c r="K23" s="4" t="s">
        <v>25</v>
      </c>
      <c r="M23" s="4">
        <v>32</v>
      </c>
    </row>
    <row r="24" spans="1:13" ht="13.5">
      <c r="A24" s="1">
        <v>9</v>
      </c>
      <c r="B24" s="3" t="s">
        <v>61</v>
      </c>
      <c r="C24" s="43"/>
      <c r="D24" s="43"/>
      <c r="E24" s="42">
        <v>17</v>
      </c>
      <c r="G24" s="1">
        <v>521</v>
      </c>
      <c r="H24" s="39"/>
      <c r="I24" s="40"/>
      <c r="J24" s="44"/>
      <c r="K24" s="44" t="s">
        <v>31</v>
      </c>
      <c r="L24" s="44"/>
      <c r="M24" s="44">
        <v>32</v>
      </c>
    </row>
    <row r="25" spans="1:13" ht="13.5">
      <c r="A25" s="1">
        <v>10</v>
      </c>
      <c r="B25" s="3" t="s">
        <v>31</v>
      </c>
      <c r="C25" s="43"/>
      <c r="D25" s="43"/>
      <c r="E25" s="42">
        <v>17</v>
      </c>
      <c r="G25" s="1">
        <f>479+32</f>
        <v>511</v>
      </c>
      <c r="J25" s="44"/>
      <c r="K25" s="51" t="s">
        <v>95</v>
      </c>
      <c r="M25" s="4">
        <v>62</v>
      </c>
    </row>
    <row r="26" spans="1:10" ht="13.5">
      <c r="A26" s="1">
        <v>11</v>
      </c>
      <c r="B26" s="43" t="s">
        <v>45</v>
      </c>
      <c r="C26" s="43"/>
      <c r="D26" s="43"/>
      <c r="E26" s="42">
        <v>17</v>
      </c>
      <c r="G26" s="1">
        <f>430+62</f>
        <v>492</v>
      </c>
      <c r="J26" s="44"/>
    </row>
    <row r="27" spans="2:7" ht="13.5">
      <c r="B27" s="43"/>
      <c r="E27" s="1"/>
      <c r="G27" s="1"/>
    </row>
    <row r="28" spans="1:8" s="6" customFormat="1" ht="18" thickBot="1">
      <c r="A28" s="15" t="s">
        <v>0</v>
      </c>
      <c r="B28" s="16"/>
      <c r="C28" s="16"/>
      <c r="D28" s="16"/>
      <c r="E28" s="16"/>
      <c r="F28" s="16"/>
      <c r="G28" s="16"/>
      <c r="H28" s="17"/>
    </row>
    <row r="29" s="6" customFormat="1" ht="12.75" customHeight="1"/>
    <row r="30" spans="1:8" s="6" customFormat="1" ht="12.75" customHeight="1">
      <c r="A30" s="27" t="str">
        <f>'A klasse'!A30</f>
        <v>Kampioen</v>
      </c>
      <c r="B30" s="20"/>
      <c r="C30" s="28" t="str">
        <f>'A klasse'!C30</f>
        <v>Seizoen 2021-2022</v>
      </c>
      <c r="D30" s="35"/>
      <c r="E30" s="20" t="s">
        <v>14</v>
      </c>
      <c r="F30" s="20"/>
      <c r="G30" s="20"/>
      <c r="H30" s="20"/>
    </row>
    <row r="31" spans="1:8" ht="12.75" customHeight="1">
      <c r="A31" s="64" t="s">
        <v>132</v>
      </c>
      <c r="B31" s="62"/>
      <c r="C31" s="62"/>
      <c r="D31" s="62"/>
      <c r="E31" s="62"/>
      <c r="F31" s="62"/>
      <c r="G31" s="62"/>
      <c r="H31" s="62"/>
    </row>
    <row r="32" spans="1:8" s="44" customFormat="1" ht="12.75" customHeight="1">
      <c r="A32" s="62"/>
      <c r="B32" s="62"/>
      <c r="C32" s="62"/>
      <c r="D32" s="62"/>
      <c r="E32" s="62"/>
      <c r="F32" s="62"/>
      <c r="G32" s="62"/>
      <c r="H32" s="62"/>
    </row>
    <row r="33" spans="1:8" ht="12.75" customHeight="1">
      <c r="A33" s="62"/>
      <c r="B33" s="62"/>
      <c r="C33" s="62"/>
      <c r="D33" s="62"/>
      <c r="E33" s="62"/>
      <c r="F33" s="62"/>
      <c r="G33" s="62"/>
      <c r="H33" s="62"/>
    </row>
    <row r="34" spans="1:8" ht="12.75" customHeight="1">
      <c r="A34" s="62"/>
      <c r="B34" s="62"/>
      <c r="C34" s="62"/>
      <c r="D34" s="62"/>
      <c r="E34" s="62"/>
      <c r="F34" s="62"/>
      <c r="G34" s="62"/>
      <c r="H34" s="62"/>
    </row>
    <row r="35" spans="1:8" ht="12.75" customHeight="1">
      <c r="A35" s="62"/>
      <c r="B35" s="62"/>
      <c r="C35" s="62"/>
      <c r="D35" s="62"/>
      <c r="E35" s="62"/>
      <c r="F35" s="62"/>
      <c r="G35" s="62"/>
      <c r="H35" s="62"/>
    </row>
    <row r="36" spans="1:8" ht="12.75" customHeight="1">
      <c r="A36" s="62"/>
      <c r="B36" s="62"/>
      <c r="C36" s="62"/>
      <c r="D36" s="62"/>
      <c r="E36" s="62"/>
      <c r="F36" s="62"/>
      <c r="G36" s="62"/>
      <c r="H36" s="62"/>
    </row>
    <row r="37" spans="1:8" ht="12.75" customHeight="1">
      <c r="A37" s="62"/>
      <c r="B37" s="62"/>
      <c r="C37" s="62"/>
      <c r="D37" s="62"/>
      <c r="E37" s="62"/>
      <c r="F37" s="62"/>
      <c r="G37" s="62"/>
      <c r="H37" s="62"/>
    </row>
    <row r="38" spans="1:8" ht="12.75" customHeight="1">
      <c r="A38" s="27" t="s">
        <v>80</v>
      </c>
      <c r="B38" s="20"/>
      <c r="C38" s="28"/>
      <c r="D38" s="35"/>
      <c r="E38" s="20"/>
      <c r="F38" s="20"/>
      <c r="G38" s="20"/>
      <c r="H38" s="20"/>
    </row>
    <row r="39" spans="1:8" s="44" customFormat="1" ht="12.75" customHeight="1">
      <c r="A39" s="46" t="s">
        <v>126</v>
      </c>
      <c r="B39" s="48"/>
      <c r="C39" s="49"/>
      <c r="D39" s="50"/>
      <c r="E39" s="48"/>
      <c r="F39" s="48"/>
      <c r="G39" s="48"/>
      <c r="H39" s="48"/>
    </row>
    <row r="40" spans="1:8" s="44" customFormat="1" ht="12.75" customHeight="1">
      <c r="A40" s="46" t="s">
        <v>111</v>
      </c>
      <c r="B40" s="48"/>
      <c r="C40" s="49"/>
      <c r="D40" s="50"/>
      <c r="E40" s="48"/>
      <c r="F40" s="48"/>
      <c r="G40" s="48"/>
      <c r="H40" s="48"/>
    </row>
    <row r="41" spans="1:8" s="44" customFormat="1" ht="12.75" customHeight="1">
      <c r="A41" s="46" t="s">
        <v>112</v>
      </c>
      <c r="B41" s="48"/>
      <c r="C41" s="49"/>
      <c r="D41" s="50"/>
      <c r="E41" s="48"/>
      <c r="F41" s="48"/>
      <c r="G41" s="48"/>
      <c r="H41" s="48"/>
    </row>
    <row r="42" spans="1:8" s="44" customFormat="1" ht="12.75" customHeight="1">
      <c r="A42" s="46" t="s">
        <v>122</v>
      </c>
      <c r="B42" s="48"/>
      <c r="C42" s="49"/>
      <c r="D42" s="50"/>
      <c r="E42" s="48"/>
      <c r="F42" s="48"/>
      <c r="G42" s="48"/>
      <c r="H42" s="48"/>
    </row>
    <row r="43" spans="1:8" s="44" customFormat="1" ht="12.75" customHeight="1">
      <c r="A43" s="46" t="s">
        <v>123</v>
      </c>
      <c r="B43" s="48"/>
      <c r="C43" s="49"/>
      <c r="D43" s="50"/>
      <c r="E43" s="48"/>
      <c r="F43" s="48"/>
      <c r="G43" s="48"/>
      <c r="H43" s="48"/>
    </row>
    <row r="44" spans="1:8" ht="12.75" customHeight="1">
      <c r="A44" s="38" t="s">
        <v>131</v>
      </c>
      <c r="H44" s="3"/>
    </row>
    <row r="45" spans="1:8" ht="13.5">
      <c r="A45" s="38"/>
      <c r="B45" s="1"/>
      <c r="C45" s="1"/>
      <c r="D45" s="1"/>
      <c r="E45" s="1"/>
      <c r="F45" s="1"/>
      <c r="G45" s="1"/>
      <c r="H45" s="1"/>
    </row>
    <row r="46" ht="13.5">
      <c r="A46" s="38"/>
    </row>
    <row r="47" ht="13.5">
      <c r="A47" s="38"/>
    </row>
    <row r="48" ht="13.5">
      <c r="A48" s="38"/>
    </row>
    <row r="49" ht="13.5">
      <c r="A49" s="38"/>
    </row>
  </sheetData>
  <sheetProtection/>
  <mergeCells count="5">
    <mergeCell ref="C2:D3"/>
    <mergeCell ref="E2:G3"/>
    <mergeCell ref="E7:G7"/>
    <mergeCell ref="A14:H14"/>
    <mergeCell ref="A31:H37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54"/>
  <sheetViews>
    <sheetView zoomScale="60" zoomScaleNormal="60" zoomScalePageLayoutView="0" workbookViewId="0" topLeftCell="A1">
      <selection activeCell="E2" sqref="E2:G3"/>
    </sheetView>
  </sheetViews>
  <sheetFormatPr defaultColWidth="9.33203125" defaultRowHeight="12.75"/>
  <cols>
    <col min="1" max="1" width="12.33203125" style="1" customWidth="1"/>
    <col min="2" max="2" width="22.83203125" style="37" customWidth="1"/>
    <col min="3" max="3" width="3.83203125" style="37" customWidth="1"/>
    <col min="4" max="4" width="22.83203125" style="37" customWidth="1"/>
    <col min="5" max="5" width="5.83203125" style="37" customWidth="1"/>
    <col min="6" max="6" width="3.16015625" style="37" customWidth="1"/>
    <col min="7" max="7" width="6" style="37" customWidth="1"/>
    <col min="8" max="8" width="5.83203125" style="21" customWidth="1"/>
    <col min="9" max="10" width="9.33203125" style="21" customWidth="1"/>
    <col min="11" max="13" width="9.33203125" style="21" hidden="1" customWidth="1"/>
    <col min="14" max="16384" width="9.33203125" style="21" customWidth="1"/>
  </cols>
  <sheetData>
    <row r="1" ht="15">
      <c r="B1" s="2"/>
    </row>
    <row r="2" spans="3:7" ht="13.5">
      <c r="C2" s="59" t="s">
        <v>6</v>
      </c>
      <c r="D2" s="59"/>
      <c r="E2" s="59" t="s">
        <v>52</v>
      </c>
      <c r="F2" s="59"/>
      <c r="G2" s="59"/>
    </row>
    <row r="3" spans="3:7" ht="13.5">
      <c r="C3" s="59"/>
      <c r="D3" s="59"/>
      <c r="E3" s="59"/>
      <c r="F3" s="59"/>
      <c r="G3" s="59"/>
    </row>
    <row r="5" spans="1:8" ht="18" thickBot="1">
      <c r="A5" s="9" t="s">
        <v>5</v>
      </c>
      <c r="B5" s="10"/>
      <c r="C5" s="10"/>
      <c r="D5" s="10"/>
      <c r="E5" s="10"/>
      <c r="F5" s="10"/>
      <c r="G5" s="10"/>
      <c r="H5" s="11"/>
    </row>
    <row r="6" spans="1:7" ht="12.75">
      <c r="A6" s="21"/>
      <c r="B6" s="21"/>
      <c r="C6" s="21"/>
      <c r="D6" s="21"/>
      <c r="E6" s="21"/>
      <c r="F6" s="21"/>
      <c r="G6" s="21"/>
    </row>
    <row r="7" spans="1:8" ht="13.5">
      <c r="A7" s="27" t="str">
        <f>'A klasse'!A7</f>
        <v>Ronde 13</v>
      </c>
      <c r="B7" s="20"/>
      <c r="C7" s="28" t="str">
        <f>'A klasse'!C7</f>
        <v>25-04-22 / 01-05-22</v>
      </c>
      <c r="D7" s="35"/>
      <c r="E7" s="60" t="s">
        <v>4</v>
      </c>
      <c r="F7" s="60"/>
      <c r="G7" s="60"/>
      <c r="H7" s="20"/>
    </row>
    <row r="8" spans="1:14" ht="13.5">
      <c r="A8" s="8">
        <v>44609</v>
      </c>
      <c r="B8" s="43" t="s">
        <v>55</v>
      </c>
      <c r="C8" s="42" t="s">
        <v>13</v>
      </c>
      <c r="D8" s="43" t="s">
        <v>67</v>
      </c>
      <c r="E8" s="32">
        <v>28</v>
      </c>
      <c r="F8" s="42" t="s">
        <v>13</v>
      </c>
      <c r="G8" s="42">
        <v>22</v>
      </c>
      <c r="I8" s="44"/>
      <c r="J8" s="44"/>
      <c r="K8" s="44"/>
      <c r="L8" s="44"/>
      <c r="M8" s="44"/>
      <c r="N8" s="44"/>
    </row>
    <row r="9" spans="1:10" ht="13.5">
      <c r="A9" s="8">
        <v>44628</v>
      </c>
      <c r="B9" s="43" t="s">
        <v>33</v>
      </c>
      <c r="C9" s="42" t="s">
        <v>13</v>
      </c>
      <c r="D9" s="43" t="s">
        <v>71</v>
      </c>
      <c r="E9" s="32">
        <v>40</v>
      </c>
      <c r="F9" s="42" t="s">
        <v>13</v>
      </c>
      <c r="G9" s="42">
        <v>31</v>
      </c>
      <c r="H9" s="44"/>
      <c r="I9" s="45"/>
      <c r="J9" s="44"/>
    </row>
    <row r="10" spans="1:9" ht="13.5">
      <c r="A10" s="8">
        <v>44658</v>
      </c>
      <c r="B10" s="43" t="s">
        <v>55</v>
      </c>
      <c r="C10" s="42" t="s">
        <v>13</v>
      </c>
      <c r="D10" s="43" t="s">
        <v>26</v>
      </c>
      <c r="E10" s="32">
        <v>32</v>
      </c>
      <c r="F10" s="42" t="s">
        <v>13</v>
      </c>
      <c r="G10" s="42">
        <v>35</v>
      </c>
      <c r="H10" s="43"/>
      <c r="I10" s="45"/>
    </row>
    <row r="11" spans="1:9" ht="13.5">
      <c r="A11" s="8">
        <v>44671</v>
      </c>
      <c r="B11" s="43" t="s">
        <v>71</v>
      </c>
      <c r="C11" s="42" t="s">
        <v>13</v>
      </c>
      <c r="D11" s="43" t="s">
        <v>26</v>
      </c>
      <c r="E11" s="32">
        <v>32</v>
      </c>
      <c r="F11" s="42" t="s">
        <v>13</v>
      </c>
      <c r="G11" s="42">
        <v>33</v>
      </c>
      <c r="H11" s="44"/>
      <c r="I11" s="43" t="s">
        <v>106</v>
      </c>
    </row>
    <row r="12" spans="1:7" ht="13.5">
      <c r="A12" s="8">
        <v>44680</v>
      </c>
      <c r="B12" s="43" t="s">
        <v>62</v>
      </c>
      <c r="C12" s="42" t="s">
        <v>13</v>
      </c>
      <c r="D12" s="43" t="s">
        <v>42</v>
      </c>
      <c r="E12" s="32">
        <v>39</v>
      </c>
      <c r="F12" s="42" t="s">
        <v>13</v>
      </c>
      <c r="G12" s="42">
        <v>31</v>
      </c>
    </row>
    <row r="13" spans="1:9" ht="13.5">
      <c r="A13" s="8"/>
      <c r="B13" s="43"/>
      <c r="C13" s="42"/>
      <c r="D13" s="43"/>
      <c r="E13" s="32"/>
      <c r="F13" s="42"/>
      <c r="G13" s="42"/>
      <c r="I13" s="45"/>
    </row>
    <row r="14" spans="1:9" s="44" customFormat="1" ht="13.5">
      <c r="A14" s="8"/>
      <c r="B14" s="43"/>
      <c r="C14" s="42"/>
      <c r="D14" s="43"/>
      <c r="E14" s="32"/>
      <c r="F14" s="42"/>
      <c r="G14" s="42"/>
      <c r="I14" s="45"/>
    </row>
    <row r="15" spans="1:9" s="44" customFormat="1" ht="13.5">
      <c r="A15" s="8"/>
      <c r="B15" s="43"/>
      <c r="C15" s="42"/>
      <c r="D15" s="43"/>
      <c r="E15" s="32"/>
      <c r="F15" s="42"/>
      <c r="G15" s="42"/>
      <c r="I15" s="45"/>
    </row>
    <row r="16" spans="1:9" s="44" customFormat="1" ht="13.5">
      <c r="A16" s="8"/>
      <c r="B16" s="43"/>
      <c r="C16" s="42"/>
      <c r="D16" s="43"/>
      <c r="E16" s="32"/>
      <c r="F16" s="42"/>
      <c r="G16" s="42"/>
      <c r="I16" s="45"/>
    </row>
    <row r="17" spans="1:8" ht="12.75" customHeight="1">
      <c r="A17" s="61" t="s">
        <v>103</v>
      </c>
      <c r="B17" s="61"/>
      <c r="C17" s="61"/>
      <c r="D17" s="61"/>
      <c r="E17" s="61"/>
      <c r="F17" s="61"/>
      <c r="G17" s="61"/>
      <c r="H17" s="61"/>
    </row>
    <row r="18" spans="1:19" s="22" customFormat="1" ht="13.5" thickBot="1">
      <c r="A18" s="12" t="s">
        <v>3</v>
      </c>
      <c r="B18" s="13" t="s">
        <v>2</v>
      </c>
      <c r="C18" s="13"/>
      <c r="D18" s="13"/>
      <c r="E18" s="12" t="s">
        <v>1</v>
      </c>
      <c r="F18" s="13"/>
      <c r="G18" s="12" t="s">
        <v>7</v>
      </c>
      <c r="H18" s="23"/>
      <c r="N18" s="21"/>
      <c r="O18" s="21"/>
      <c r="P18" s="21"/>
      <c r="Q18" s="21"/>
      <c r="R18" s="21"/>
      <c r="S18" s="21"/>
    </row>
    <row r="19" spans="1:13" ht="13.5">
      <c r="A19" s="42">
        <v>1</v>
      </c>
      <c r="B19" s="43" t="s">
        <v>26</v>
      </c>
      <c r="C19" s="52"/>
      <c r="D19" s="52"/>
      <c r="E19" s="42">
        <v>16</v>
      </c>
      <c r="F19" s="43"/>
      <c r="G19" s="42">
        <f>398+68+35+33</f>
        <v>534</v>
      </c>
      <c r="H19" s="44"/>
      <c r="J19" s="44"/>
      <c r="K19" s="21" t="s">
        <v>96</v>
      </c>
      <c r="M19" s="21">
        <v>33</v>
      </c>
    </row>
    <row r="20" spans="1:13" ht="13.5">
      <c r="A20" s="42">
        <v>1</v>
      </c>
      <c r="B20" s="43" t="s">
        <v>33</v>
      </c>
      <c r="C20" s="41"/>
      <c r="D20" s="41"/>
      <c r="E20" s="42">
        <v>16</v>
      </c>
      <c r="F20" s="43"/>
      <c r="G20" s="42">
        <f>426+68+40</f>
        <v>534</v>
      </c>
      <c r="H20" s="47"/>
      <c r="K20" s="21" t="s">
        <v>97</v>
      </c>
      <c r="M20" s="21">
        <v>30</v>
      </c>
    </row>
    <row r="21" spans="1:13" ht="13.5">
      <c r="A21" s="1">
        <v>3</v>
      </c>
      <c r="B21" s="37" t="s">
        <v>55</v>
      </c>
      <c r="C21" s="43"/>
      <c r="D21" s="43"/>
      <c r="E21" s="1">
        <v>16</v>
      </c>
      <c r="G21" s="1">
        <f>405+72-10+28+32</f>
        <v>527</v>
      </c>
      <c r="H21" s="33"/>
      <c r="K21" s="21" t="s">
        <v>98</v>
      </c>
      <c r="M21" s="21">
        <v>72</v>
      </c>
    </row>
    <row r="22" spans="1:13" ht="13.5">
      <c r="A22" s="42">
        <v>4</v>
      </c>
      <c r="B22" s="37" t="s">
        <v>58</v>
      </c>
      <c r="C22" s="41"/>
      <c r="D22" s="41"/>
      <c r="E22" s="1">
        <v>16</v>
      </c>
      <c r="G22" s="1">
        <f>468+72-18</f>
        <v>522</v>
      </c>
      <c r="H22" s="33"/>
      <c r="I22" s="44"/>
      <c r="K22" s="21" t="s">
        <v>99</v>
      </c>
      <c r="M22" s="21">
        <v>72</v>
      </c>
    </row>
    <row r="23" spans="1:13" ht="13.5">
      <c r="A23" s="42">
        <v>5</v>
      </c>
      <c r="B23" s="37" t="s">
        <v>42</v>
      </c>
      <c r="C23" s="41"/>
      <c r="D23" s="41"/>
      <c r="E23" s="1">
        <v>16</v>
      </c>
      <c r="G23" s="1">
        <f>486+31</f>
        <v>517</v>
      </c>
      <c r="H23" s="44"/>
      <c r="I23" s="44"/>
      <c r="K23" s="44" t="s">
        <v>26</v>
      </c>
      <c r="L23" s="44"/>
      <c r="M23" s="44">
        <v>68</v>
      </c>
    </row>
    <row r="24" spans="1:13" ht="13.5">
      <c r="A24" s="42">
        <v>6</v>
      </c>
      <c r="B24" s="37" t="s">
        <v>71</v>
      </c>
      <c r="C24" s="43"/>
      <c r="D24" s="43"/>
      <c r="E24" s="1">
        <v>16</v>
      </c>
      <c r="G24" s="1">
        <f>384+64+31+32</f>
        <v>511</v>
      </c>
      <c r="H24" s="33"/>
      <c r="I24" s="44"/>
      <c r="K24" s="21" t="s">
        <v>33</v>
      </c>
      <c r="M24" s="21">
        <v>68</v>
      </c>
    </row>
    <row r="25" spans="1:13" ht="13.5">
      <c r="A25" s="42">
        <v>7</v>
      </c>
      <c r="B25" s="43" t="s">
        <v>59</v>
      </c>
      <c r="C25" s="41"/>
      <c r="D25" s="41"/>
      <c r="E25" s="1">
        <v>16</v>
      </c>
      <c r="G25" s="1">
        <f>434+66</f>
        <v>500</v>
      </c>
      <c r="H25" s="39"/>
      <c r="I25" s="40"/>
      <c r="K25" s="21" t="s">
        <v>62</v>
      </c>
      <c r="M25" s="21">
        <v>67</v>
      </c>
    </row>
    <row r="26" spans="1:13" ht="13.5">
      <c r="A26" s="42">
        <v>8</v>
      </c>
      <c r="B26" s="43" t="s">
        <v>62</v>
      </c>
      <c r="C26" s="43"/>
      <c r="D26" s="43"/>
      <c r="E26" s="1">
        <v>16</v>
      </c>
      <c r="G26" s="1">
        <f>401+67+39-10</f>
        <v>497</v>
      </c>
      <c r="H26" s="33"/>
      <c r="K26" s="21" t="s">
        <v>59</v>
      </c>
      <c r="M26" s="21">
        <v>66</v>
      </c>
    </row>
    <row r="27" spans="1:13" ht="13.5">
      <c r="A27" s="42">
        <v>9</v>
      </c>
      <c r="B27" s="43" t="s">
        <v>72</v>
      </c>
      <c r="C27" s="41"/>
      <c r="D27" s="41"/>
      <c r="E27" s="42">
        <v>16</v>
      </c>
      <c r="F27" s="43"/>
      <c r="G27" s="42">
        <f>458+33</f>
        <v>491</v>
      </c>
      <c r="H27" s="44"/>
      <c r="I27" s="44"/>
      <c r="K27" s="51" t="s">
        <v>100</v>
      </c>
      <c r="M27" s="21">
        <v>64</v>
      </c>
    </row>
    <row r="28" spans="1:13" ht="13.5">
      <c r="A28" s="42">
        <v>10</v>
      </c>
      <c r="B28" s="43" t="s">
        <v>67</v>
      </c>
      <c r="C28" s="43"/>
      <c r="D28" s="43"/>
      <c r="E28" s="42">
        <v>16</v>
      </c>
      <c r="F28" s="43"/>
      <c r="G28" s="42">
        <f>441+22</f>
        <v>463</v>
      </c>
      <c r="H28" s="33"/>
      <c r="I28" s="44"/>
      <c r="K28" s="44"/>
      <c r="M28" s="44"/>
    </row>
    <row r="29" spans="1:11" ht="13.5">
      <c r="A29" s="42"/>
      <c r="B29" s="43"/>
      <c r="C29" s="43"/>
      <c r="D29" s="43"/>
      <c r="E29" s="42"/>
      <c r="F29" s="43"/>
      <c r="G29" s="42"/>
      <c r="H29" s="44"/>
      <c r="I29" s="44"/>
      <c r="K29" s="43"/>
    </row>
    <row r="30" spans="1:11" ht="13.5">
      <c r="A30" s="42"/>
      <c r="B30" s="43"/>
      <c r="E30" s="1"/>
      <c r="G30" s="1"/>
      <c r="H30" s="44"/>
      <c r="I30" s="44"/>
      <c r="K30" s="43"/>
    </row>
    <row r="31" spans="1:8" s="6" customFormat="1" ht="18" thickBot="1">
      <c r="A31" s="15" t="s">
        <v>0</v>
      </c>
      <c r="B31" s="16"/>
      <c r="C31" s="16"/>
      <c r="D31" s="16"/>
      <c r="E31" s="16"/>
      <c r="F31" s="16"/>
      <c r="G31" s="16"/>
      <c r="H31" s="17"/>
    </row>
    <row r="32" s="6" customFormat="1" ht="12.75" customHeight="1"/>
    <row r="33" spans="1:8" s="6" customFormat="1" ht="12.75" customHeight="1">
      <c r="A33" s="27" t="str">
        <f>'A klasse'!A30</f>
        <v>Kampioen</v>
      </c>
      <c r="B33" s="20"/>
      <c r="C33" s="28" t="str">
        <f>'A klasse'!C30</f>
        <v>Seizoen 2021-2022</v>
      </c>
      <c r="D33" s="35"/>
      <c r="E33" s="20" t="s">
        <v>14</v>
      </c>
      <c r="F33" s="20"/>
      <c r="G33" s="20"/>
      <c r="H33" s="20"/>
    </row>
    <row r="34" spans="1:14" ht="12.75" customHeight="1">
      <c r="A34" s="63" t="s">
        <v>133</v>
      </c>
      <c r="B34" s="63"/>
      <c r="C34" s="63"/>
      <c r="D34" s="63"/>
      <c r="E34" s="63"/>
      <c r="F34" s="63"/>
      <c r="G34" s="63"/>
      <c r="H34" s="63"/>
      <c r="I34" s="6"/>
      <c r="J34" s="6"/>
      <c r="K34" s="6"/>
      <c r="L34" s="6"/>
      <c r="M34" s="6"/>
      <c r="N34" s="6"/>
    </row>
    <row r="35" spans="1:14" ht="12.75" customHeight="1">
      <c r="A35" s="63"/>
      <c r="B35" s="63"/>
      <c r="C35" s="63"/>
      <c r="D35" s="63"/>
      <c r="E35" s="63"/>
      <c r="F35" s="63"/>
      <c r="G35" s="63"/>
      <c r="H35" s="63"/>
      <c r="I35" s="6"/>
      <c r="J35" s="6"/>
      <c r="K35" s="6"/>
      <c r="L35" s="6"/>
      <c r="M35" s="6"/>
      <c r="N35" s="6"/>
    </row>
    <row r="36" spans="1:8" ht="12.75" customHeight="1">
      <c r="A36" s="63"/>
      <c r="B36" s="63"/>
      <c r="C36" s="63"/>
      <c r="D36" s="63"/>
      <c r="E36" s="63"/>
      <c r="F36" s="63"/>
      <c r="G36" s="63"/>
      <c r="H36" s="63"/>
    </row>
    <row r="37" spans="1:8" ht="12.75" customHeight="1">
      <c r="A37" s="63"/>
      <c r="B37" s="63"/>
      <c r="C37" s="63"/>
      <c r="D37" s="63"/>
      <c r="E37" s="63"/>
      <c r="F37" s="63"/>
      <c r="G37" s="63"/>
      <c r="H37" s="63"/>
    </row>
    <row r="38" spans="1:8" ht="12.75" customHeight="1">
      <c r="A38" s="63"/>
      <c r="B38" s="63"/>
      <c r="C38" s="63"/>
      <c r="D38" s="63"/>
      <c r="E38" s="63"/>
      <c r="F38" s="63"/>
      <c r="G38" s="63"/>
      <c r="H38" s="63"/>
    </row>
    <row r="39" spans="1:8" ht="12.75" customHeight="1">
      <c r="A39" s="63"/>
      <c r="B39" s="63"/>
      <c r="C39" s="63"/>
      <c r="D39" s="63"/>
      <c r="E39" s="63"/>
      <c r="F39" s="63"/>
      <c r="G39" s="63"/>
      <c r="H39" s="63"/>
    </row>
    <row r="40" spans="1:8" ht="12.75" customHeight="1">
      <c r="A40" s="63"/>
      <c r="B40" s="63"/>
      <c r="C40" s="63"/>
      <c r="D40" s="63"/>
      <c r="E40" s="63"/>
      <c r="F40" s="63"/>
      <c r="G40" s="63"/>
      <c r="H40" s="63"/>
    </row>
    <row r="41" spans="1:8" ht="12.75" customHeight="1">
      <c r="A41" s="27" t="s">
        <v>80</v>
      </c>
      <c r="B41" s="20"/>
      <c r="C41" s="28"/>
      <c r="D41" s="35"/>
      <c r="E41" s="20"/>
      <c r="F41" s="20"/>
      <c r="G41" s="20"/>
      <c r="H41" s="20"/>
    </row>
    <row r="42" spans="1:8" s="44" customFormat="1" ht="12.75" customHeight="1">
      <c r="A42" s="46" t="s">
        <v>126</v>
      </c>
      <c r="B42" s="48"/>
      <c r="C42" s="49"/>
      <c r="D42" s="50"/>
      <c r="E42" s="48"/>
      <c r="F42" s="48"/>
      <c r="G42" s="48"/>
      <c r="H42" s="48"/>
    </row>
    <row r="43" spans="1:8" s="44" customFormat="1" ht="12.75" customHeight="1">
      <c r="A43" s="46" t="s">
        <v>111</v>
      </c>
      <c r="B43" s="48"/>
      <c r="C43" s="49"/>
      <c r="D43" s="50"/>
      <c r="E43" s="48"/>
      <c r="F43" s="48"/>
      <c r="G43" s="48"/>
      <c r="H43" s="48"/>
    </row>
    <row r="44" spans="1:8" ht="12.75" customHeight="1">
      <c r="A44" s="46" t="s">
        <v>112</v>
      </c>
      <c r="H44" s="37"/>
    </row>
    <row r="45" spans="1:8" s="44" customFormat="1" ht="12.75" customHeight="1">
      <c r="A45" s="46" t="s">
        <v>124</v>
      </c>
      <c r="B45" s="43"/>
      <c r="C45" s="43"/>
      <c r="D45" s="43"/>
      <c r="E45" s="43"/>
      <c r="F45" s="43"/>
      <c r="G45" s="43"/>
      <c r="H45" s="43"/>
    </row>
    <row r="46" spans="1:8" ht="12.75" customHeight="1">
      <c r="A46" s="46" t="s">
        <v>125</v>
      </c>
      <c r="H46" s="37"/>
    </row>
    <row r="47" spans="1:8" ht="13.5">
      <c r="A47" s="46" t="s">
        <v>134</v>
      </c>
      <c r="B47" s="1"/>
      <c r="C47" s="1"/>
      <c r="D47" s="1"/>
      <c r="E47" s="1"/>
      <c r="F47" s="1"/>
      <c r="G47" s="1"/>
      <c r="H47" s="1"/>
    </row>
    <row r="48" ht="13.5">
      <c r="A48" s="46"/>
    </row>
    <row r="49" ht="13.5">
      <c r="A49" s="38"/>
    </row>
    <row r="50" ht="13.5">
      <c r="A50" s="31"/>
    </row>
    <row r="51" ht="13.5">
      <c r="A51" s="31"/>
    </row>
    <row r="52" ht="13.5">
      <c r="A52" s="31"/>
    </row>
    <row r="53" ht="13.5">
      <c r="A53" s="31"/>
    </row>
    <row r="54" ht="13.5">
      <c r="A54" s="31"/>
    </row>
  </sheetData>
  <sheetProtection/>
  <mergeCells count="5">
    <mergeCell ref="C2:D3"/>
    <mergeCell ref="E2:G3"/>
    <mergeCell ref="E7:G7"/>
    <mergeCell ref="A17:H17"/>
    <mergeCell ref="A34:H40"/>
  </mergeCells>
  <printOptions/>
  <pageMargins left="0.35433070866141736" right="0.35433070866141736" top="0.31496062992125984" bottom="0.31496062992125984" header="0.11811023622047245" footer="0.15748031496062992"/>
  <pageSetup blackAndWhite="1" horizontalDpi="600" verticalDpi="600" orientation="portrait" paperSize="9" scale="130" r:id="rId2"/>
  <headerFooter>
    <oddFooter>&amp;L&amp;D&amp;RJ.Jolij
wedstrijdleider@deijsselkring.nl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Jolly Joker</cp:lastModifiedBy>
  <cp:lastPrinted>2022-05-14T09:18:16Z</cp:lastPrinted>
  <dcterms:created xsi:type="dcterms:W3CDTF">2010-08-04T08:31:58Z</dcterms:created>
  <dcterms:modified xsi:type="dcterms:W3CDTF">2022-05-14T09:25:57Z</dcterms:modified>
  <cp:category/>
  <cp:version/>
  <cp:contentType/>
  <cp:contentStatus/>
</cp:coreProperties>
</file>